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udgov.sharepoint.com/sites/IHCF/DEVL/Program Integrity/Patricia_Fukuda_Lewis/OHP_Operations/Reports/Fiscal Year End Reports/FY25/"/>
    </mc:Choice>
  </mc:AlternateContent>
  <xr:revisionPtr revIDLastSave="53" documentId="8_{4289BB3A-5C9F-4BF7-97BC-1AD1B05A1531}" xr6:coauthVersionLast="47" xr6:coauthVersionMax="47" xr10:uidLastSave="{71CC747E-7A78-454C-AC5D-D18A373D5F66}"/>
  <bookViews>
    <workbookView xWindow="28680" yWindow="-120" windowWidth="29040" windowHeight="15720" xr2:uid="{D476F2ED-DA10-4C69-844F-BA5BD3A863A2}"/>
  </bookViews>
  <sheets>
    <sheet name="FY 2025 Lean Closings" sheetId="1" r:id="rId1"/>
    <sheet name="Closings" sheetId="2" r:id="rId2"/>
  </sheets>
  <externalReferences>
    <externalReference r:id="rId3"/>
  </externalReferences>
  <definedNames>
    <definedName name="_xlnm._FilterDatabase" localSheetId="0" hidden="1">'FY 2025 Lean Closings'!$B$5:$I$30</definedName>
    <definedName name="RegionTable">[1]Region_Lookup!$A$1:$B$52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7" i="1" l="1"/>
  <c r="D337" i="1"/>
  <c r="E337" i="1"/>
  <c r="F337" i="1"/>
  <c r="G337" i="1"/>
  <c r="H337" i="1"/>
  <c r="I337" i="1"/>
  <c r="J337" i="1"/>
  <c r="C338" i="1"/>
  <c r="D338" i="1"/>
  <c r="E338" i="1"/>
  <c r="F338" i="1"/>
  <c r="G338" i="1"/>
  <c r="H338" i="1"/>
  <c r="I338" i="1"/>
  <c r="J338" i="1"/>
  <c r="C339" i="1"/>
  <c r="D339" i="1"/>
  <c r="E339" i="1"/>
  <c r="F339" i="1"/>
  <c r="G339" i="1"/>
  <c r="H339" i="1"/>
  <c r="I339" i="1"/>
  <c r="J339" i="1"/>
  <c r="C340" i="1"/>
  <c r="D340" i="1"/>
  <c r="E340" i="1"/>
  <c r="F340" i="1"/>
  <c r="G340" i="1"/>
  <c r="H340" i="1"/>
  <c r="I340" i="1"/>
  <c r="J340" i="1"/>
  <c r="C341" i="1"/>
  <c r="D341" i="1"/>
  <c r="E341" i="1"/>
  <c r="F341" i="1"/>
  <c r="G341" i="1"/>
  <c r="H341" i="1"/>
  <c r="I341" i="1"/>
  <c r="J341" i="1"/>
  <c r="C342" i="1"/>
  <c r="D342" i="1"/>
  <c r="E342" i="1"/>
  <c r="F342" i="1"/>
  <c r="G342" i="1"/>
  <c r="H342" i="1"/>
  <c r="I342" i="1"/>
  <c r="J342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C43" i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99" i="1"/>
  <c r="D99" i="1"/>
  <c r="E99" i="1"/>
  <c r="F99" i="1"/>
  <c r="G99" i="1"/>
  <c r="H99" i="1"/>
  <c r="I99" i="1"/>
  <c r="J99" i="1"/>
  <c r="C100" i="1"/>
  <c r="D100" i="1"/>
  <c r="E100" i="1"/>
  <c r="F100" i="1"/>
  <c r="G100" i="1"/>
  <c r="H100" i="1"/>
  <c r="I100" i="1"/>
  <c r="J100" i="1"/>
  <c r="C101" i="1"/>
  <c r="D101" i="1"/>
  <c r="E101" i="1"/>
  <c r="F101" i="1"/>
  <c r="G101" i="1"/>
  <c r="H101" i="1"/>
  <c r="I101" i="1"/>
  <c r="J101" i="1"/>
  <c r="C102" i="1"/>
  <c r="D102" i="1"/>
  <c r="E102" i="1"/>
  <c r="F102" i="1"/>
  <c r="G102" i="1"/>
  <c r="H102" i="1"/>
  <c r="I102" i="1"/>
  <c r="J102" i="1"/>
  <c r="C103" i="1"/>
  <c r="D103" i="1"/>
  <c r="E103" i="1"/>
  <c r="F103" i="1"/>
  <c r="G103" i="1"/>
  <c r="H103" i="1"/>
  <c r="I103" i="1"/>
  <c r="J103" i="1"/>
  <c r="C104" i="1"/>
  <c r="D104" i="1"/>
  <c r="E104" i="1"/>
  <c r="F104" i="1"/>
  <c r="G104" i="1"/>
  <c r="H104" i="1"/>
  <c r="I104" i="1"/>
  <c r="J104" i="1"/>
  <c r="C105" i="1"/>
  <c r="D105" i="1"/>
  <c r="E105" i="1"/>
  <c r="F105" i="1"/>
  <c r="G105" i="1"/>
  <c r="H105" i="1"/>
  <c r="I105" i="1"/>
  <c r="J105" i="1"/>
  <c r="C106" i="1"/>
  <c r="D106" i="1"/>
  <c r="E106" i="1"/>
  <c r="F106" i="1"/>
  <c r="G106" i="1"/>
  <c r="H106" i="1"/>
  <c r="I106" i="1"/>
  <c r="J106" i="1"/>
  <c r="C107" i="1"/>
  <c r="D107" i="1"/>
  <c r="E107" i="1"/>
  <c r="F107" i="1"/>
  <c r="G107" i="1"/>
  <c r="H107" i="1"/>
  <c r="I107" i="1"/>
  <c r="J107" i="1"/>
  <c r="C108" i="1"/>
  <c r="D108" i="1"/>
  <c r="E108" i="1"/>
  <c r="F108" i="1"/>
  <c r="G108" i="1"/>
  <c r="H108" i="1"/>
  <c r="I108" i="1"/>
  <c r="J108" i="1"/>
  <c r="C109" i="1"/>
  <c r="D109" i="1"/>
  <c r="E109" i="1"/>
  <c r="F109" i="1"/>
  <c r="G109" i="1"/>
  <c r="H109" i="1"/>
  <c r="I109" i="1"/>
  <c r="J109" i="1"/>
  <c r="C110" i="1"/>
  <c r="D110" i="1"/>
  <c r="E110" i="1"/>
  <c r="F110" i="1"/>
  <c r="G110" i="1"/>
  <c r="H110" i="1"/>
  <c r="I110" i="1"/>
  <c r="J110" i="1"/>
  <c r="C111" i="1"/>
  <c r="D111" i="1"/>
  <c r="E111" i="1"/>
  <c r="F111" i="1"/>
  <c r="G111" i="1"/>
  <c r="H111" i="1"/>
  <c r="I111" i="1"/>
  <c r="J111" i="1"/>
  <c r="C112" i="1"/>
  <c r="D112" i="1"/>
  <c r="E112" i="1"/>
  <c r="F112" i="1"/>
  <c r="G112" i="1"/>
  <c r="H112" i="1"/>
  <c r="I112" i="1"/>
  <c r="J112" i="1"/>
  <c r="C113" i="1"/>
  <c r="D113" i="1"/>
  <c r="E113" i="1"/>
  <c r="F113" i="1"/>
  <c r="G113" i="1"/>
  <c r="H113" i="1"/>
  <c r="I113" i="1"/>
  <c r="J113" i="1"/>
  <c r="C114" i="1"/>
  <c r="D114" i="1"/>
  <c r="E114" i="1"/>
  <c r="F114" i="1"/>
  <c r="G114" i="1"/>
  <c r="H114" i="1"/>
  <c r="I114" i="1"/>
  <c r="J114" i="1"/>
  <c r="C115" i="1"/>
  <c r="D115" i="1"/>
  <c r="E115" i="1"/>
  <c r="F115" i="1"/>
  <c r="G115" i="1"/>
  <c r="H115" i="1"/>
  <c r="I115" i="1"/>
  <c r="J115" i="1"/>
  <c r="C116" i="1"/>
  <c r="D116" i="1"/>
  <c r="E116" i="1"/>
  <c r="F116" i="1"/>
  <c r="G116" i="1"/>
  <c r="H116" i="1"/>
  <c r="I116" i="1"/>
  <c r="J116" i="1"/>
  <c r="C117" i="1"/>
  <c r="D117" i="1"/>
  <c r="E117" i="1"/>
  <c r="F117" i="1"/>
  <c r="G117" i="1"/>
  <c r="H117" i="1"/>
  <c r="I117" i="1"/>
  <c r="J117" i="1"/>
  <c r="C118" i="1"/>
  <c r="D118" i="1"/>
  <c r="E118" i="1"/>
  <c r="F118" i="1"/>
  <c r="G118" i="1"/>
  <c r="H118" i="1"/>
  <c r="I118" i="1"/>
  <c r="J118" i="1"/>
  <c r="C119" i="1"/>
  <c r="D119" i="1"/>
  <c r="E119" i="1"/>
  <c r="F119" i="1"/>
  <c r="G119" i="1"/>
  <c r="H119" i="1"/>
  <c r="I119" i="1"/>
  <c r="J119" i="1"/>
  <c r="C120" i="1"/>
  <c r="D120" i="1"/>
  <c r="E120" i="1"/>
  <c r="F120" i="1"/>
  <c r="G120" i="1"/>
  <c r="H120" i="1"/>
  <c r="I120" i="1"/>
  <c r="J120" i="1"/>
  <c r="C121" i="1"/>
  <c r="D121" i="1"/>
  <c r="E121" i="1"/>
  <c r="F121" i="1"/>
  <c r="G121" i="1"/>
  <c r="H121" i="1"/>
  <c r="I121" i="1"/>
  <c r="J121" i="1"/>
  <c r="C122" i="1"/>
  <c r="D122" i="1"/>
  <c r="E122" i="1"/>
  <c r="F122" i="1"/>
  <c r="G122" i="1"/>
  <c r="H122" i="1"/>
  <c r="I122" i="1"/>
  <c r="J122" i="1"/>
  <c r="C123" i="1"/>
  <c r="D123" i="1"/>
  <c r="E123" i="1"/>
  <c r="F123" i="1"/>
  <c r="G123" i="1"/>
  <c r="H123" i="1"/>
  <c r="I123" i="1"/>
  <c r="J123" i="1"/>
  <c r="C124" i="1"/>
  <c r="D124" i="1"/>
  <c r="E124" i="1"/>
  <c r="F124" i="1"/>
  <c r="G124" i="1"/>
  <c r="H124" i="1"/>
  <c r="I124" i="1"/>
  <c r="J124" i="1"/>
  <c r="C125" i="1"/>
  <c r="D125" i="1"/>
  <c r="E125" i="1"/>
  <c r="F125" i="1"/>
  <c r="G125" i="1"/>
  <c r="H125" i="1"/>
  <c r="I125" i="1"/>
  <c r="J125" i="1"/>
  <c r="C126" i="1"/>
  <c r="D126" i="1"/>
  <c r="E126" i="1"/>
  <c r="F126" i="1"/>
  <c r="G126" i="1"/>
  <c r="H126" i="1"/>
  <c r="I126" i="1"/>
  <c r="J126" i="1"/>
  <c r="C127" i="1"/>
  <c r="D127" i="1"/>
  <c r="E127" i="1"/>
  <c r="F127" i="1"/>
  <c r="G127" i="1"/>
  <c r="H127" i="1"/>
  <c r="I127" i="1"/>
  <c r="J127" i="1"/>
  <c r="C128" i="1"/>
  <c r="D128" i="1"/>
  <c r="E128" i="1"/>
  <c r="F128" i="1"/>
  <c r="G128" i="1"/>
  <c r="H128" i="1"/>
  <c r="I128" i="1"/>
  <c r="J128" i="1"/>
  <c r="C129" i="1"/>
  <c r="D129" i="1"/>
  <c r="E129" i="1"/>
  <c r="F129" i="1"/>
  <c r="G129" i="1"/>
  <c r="H129" i="1"/>
  <c r="I129" i="1"/>
  <c r="J129" i="1"/>
  <c r="C130" i="1"/>
  <c r="D130" i="1"/>
  <c r="E130" i="1"/>
  <c r="F130" i="1"/>
  <c r="G130" i="1"/>
  <c r="H130" i="1"/>
  <c r="I130" i="1"/>
  <c r="J130" i="1"/>
  <c r="C131" i="1"/>
  <c r="D131" i="1"/>
  <c r="E131" i="1"/>
  <c r="F131" i="1"/>
  <c r="G131" i="1"/>
  <c r="H131" i="1"/>
  <c r="I131" i="1"/>
  <c r="J131" i="1"/>
  <c r="C132" i="1"/>
  <c r="D132" i="1"/>
  <c r="E132" i="1"/>
  <c r="F132" i="1"/>
  <c r="G132" i="1"/>
  <c r="H132" i="1"/>
  <c r="I132" i="1"/>
  <c r="J132" i="1"/>
  <c r="C133" i="1"/>
  <c r="D133" i="1"/>
  <c r="E133" i="1"/>
  <c r="F133" i="1"/>
  <c r="G133" i="1"/>
  <c r="H133" i="1"/>
  <c r="I133" i="1"/>
  <c r="J133" i="1"/>
  <c r="C134" i="1"/>
  <c r="D134" i="1"/>
  <c r="E134" i="1"/>
  <c r="F134" i="1"/>
  <c r="G134" i="1"/>
  <c r="H134" i="1"/>
  <c r="I134" i="1"/>
  <c r="J134" i="1"/>
  <c r="C135" i="1"/>
  <c r="D135" i="1"/>
  <c r="E135" i="1"/>
  <c r="F135" i="1"/>
  <c r="G135" i="1"/>
  <c r="H135" i="1"/>
  <c r="I135" i="1"/>
  <c r="J135" i="1"/>
  <c r="C136" i="1"/>
  <c r="D136" i="1"/>
  <c r="E136" i="1"/>
  <c r="F136" i="1"/>
  <c r="G136" i="1"/>
  <c r="H136" i="1"/>
  <c r="I136" i="1"/>
  <c r="J136" i="1"/>
  <c r="C137" i="1"/>
  <c r="D137" i="1"/>
  <c r="E137" i="1"/>
  <c r="F137" i="1"/>
  <c r="G137" i="1"/>
  <c r="H137" i="1"/>
  <c r="I137" i="1"/>
  <c r="J137" i="1"/>
  <c r="C138" i="1"/>
  <c r="D138" i="1"/>
  <c r="E138" i="1"/>
  <c r="F138" i="1"/>
  <c r="G138" i="1"/>
  <c r="H138" i="1"/>
  <c r="I138" i="1"/>
  <c r="J138" i="1"/>
  <c r="C139" i="1"/>
  <c r="D139" i="1"/>
  <c r="E139" i="1"/>
  <c r="F139" i="1"/>
  <c r="G139" i="1"/>
  <c r="H139" i="1"/>
  <c r="I139" i="1"/>
  <c r="J139" i="1"/>
  <c r="C140" i="1"/>
  <c r="D140" i="1"/>
  <c r="E140" i="1"/>
  <c r="F140" i="1"/>
  <c r="G140" i="1"/>
  <c r="H140" i="1"/>
  <c r="I140" i="1"/>
  <c r="J140" i="1"/>
  <c r="C141" i="1"/>
  <c r="D141" i="1"/>
  <c r="E141" i="1"/>
  <c r="F141" i="1"/>
  <c r="G141" i="1"/>
  <c r="H141" i="1"/>
  <c r="I141" i="1"/>
  <c r="J141" i="1"/>
  <c r="C142" i="1"/>
  <c r="D142" i="1"/>
  <c r="E142" i="1"/>
  <c r="F142" i="1"/>
  <c r="G142" i="1"/>
  <c r="H142" i="1"/>
  <c r="I142" i="1"/>
  <c r="J142" i="1"/>
  <c r="C143" i="1"/>
  <c r="D143" i="1"/>
  <c r="E143" i="1"/>
  <c r="F143" i="1"/>
  <c r="G143" i="1"/>
  <c r="H143" i="1"/>
  <c r="I143" i="1"/>
  <c r="J143" i="1"/>
  <c r="C144" i="1"/>
  <c r="D144" i="1"/>
  <c r="E144" i="1"/>
  <c r="F144" i="1"/>
  <c r="G144" i="1"/>
  <c r="H144" i="1"/>
  <c r="I144" i="1"/>
  <c r="J144" i="1"/>
  <c r="C145" i="1"/>
  <c r="D145" i="1"/>
  <c r="E145" i="1"/>
  <c r="F145" i="1"/>
  <c r="G145" i="1"/>
  <c r="H145" i="1"/>
  <c r="I145" i="1"/>
  <c r="J145" i="1"/>
  <c r="C146" i="1"/>
  <c r="D146" i="1"/>
  <c r="E146" i="1"/>
  <c r="F146" i="1"/>
  <c r="G146" i="1"/>
  <c r="H146" i="1"/>
  <c r="I146" i="1"/>
  <c r="J146" i="1"/>
  <c r="C147" i="1"/>
  <c r="D147" i="1"/>
  <c r="E147" i="1"/>
  <c r="F147" i="1"/>
  <c r="G147" i="1"/>
  <c r="H147" i="1"/>
  <c r="I147" i="1"/>
  <c r="J147" i="1"/>
  <c r="C148" i="1"/>
  <c r="D148" i="1"/>
  <c r="E148" i="1"/>
  <c r="F148" i="1"/>
  <c r="G148" i="1"/>
  <c r="H148" i="1"/>
  <c r="I148" i="1"/>
  <c r="J148" i="1"/>
  <c r="C149" i="1"/>
  <c r="D149" i="1"/>
  <c r="E149" i="1"/>
  <c r="F149" i="1"/>
  <c r="G149" i="1"/>
  <c r="H149" i="1"/>
  <c r="I149" i="1"/>
  <c r="J149" i="1"/>
  <c r="C150" i="1"/>
  <c r="D150" i="1"/>
  <c r="E150" i="1"/>
  <c r="F150" i="1"/>
  <c r="G150" i="1"/>
  <c r="H150" i="1"/>
  <c r="I150" i="1"/>
  <c r="J150" i="1"/>
  <c r="C151" i="1"/>
  <c r="D151" i="1"/>
  <c r="E151" i="1"/>
  <c r="F151" i="1"/>
  <c r="G151" i="1"/>
  <c r="H151" i="1"/>
  <c r="I151" i="1"/>
  <c r="J151" i="1"/>
  <c r="C152" i="1"/>
  <c r="D152" i="1"/>
  <c r="E152" i="1"/>
  <c r="F152" i="1"/>
  <c r="G152" i="1"/>
  <c r="H152" i="1"/>
  <c r="I152" i="1"/>
  <c r="J152" i="1"/>
  <c r="C153" i="1"/>
  <c r="D153" i="1"/>
  <c r="E153" i="1"/>
  <c r="F153" i="1"/>
  <c r="G153" i="1"/>
  <c r="H153" i="1"/>
  <c r="I153" i="1"/>
  <c r="J153" i="1"/>
  <c r="C154" i="1"/>
  <c r="D154" i="1"/>
  <c r="E154" i="1"/>
  <c r="F154" i="1"/>
  <c r="G154" i="1"/>
  <c r="H154" i="1"/>
  <c r="I154" i="1"/>
  <c r="J154" i="1"/>
  <c r="C155" i="1"/>
  <c r="D155" i="1"/>
  <c r="E155" i="1"/>
  <c r="F155" i="1"/>
  <c r="G155" i="1"/>
  <c r="H155" i="1"/>
  <c r="I155" i="1"/>
  <c r="J155" i="1"/>
  <c r="C156" i="1"/>
  <c r="D156" i="1"/>
  <c r="E156" i="1"/>
  <c r="F156" i="1"/>
  <c r="G156" i="1"/>
  <c r="H156" i="1"/>
  <c r="I156" i="1"/>
  <c r="J156" i="1"/>
  <c r="C157" i="1"/>
  <c r="D157" i="1"/>
  <c r="E157" i="1"/>
  <c r="F157" i="1"/>
  <c r="G157" i="1"/>
  <c r="H157" i="1"/>
  <c r="I157" i="1"/>
  <c r="J157" i="1"/>
  <c r="C158" i="1"/>
  <c r="D158" i="1"/>
  <c r="E158" i="1"/>
  <c r="F158" i="1"/>
  <c r="G158" i="1"/>
  <c r="H158" i="1"/>
  <c r="I158" i="1"/>
  <c r="J158" i="1"/>
  <c r="C159" i="1"/>
  <c r="D159" i="1"/>
  <c r="E159" i="1"/>
  <c r="F159" i="1"/>
  <c r="G159" i="1"/>
  <c r="H159" i="1"/>
  <c r="I159" i="1"/>
  <c r="J159" i="1"/>
  <c r="C160" i="1"/>
  <c r="D160" i="1"/>
  <c r="E160" i="1"/>
  <c r="F160" i="1"/>
  <c r="G160" i="1"/>
  <c r="H160" i="1"/>
  <c r="I160" i="1"/>
  <c r="J160" i="1"/>
  <c r="C161" i="1"/>
  <c r="D161" i="1"/>
  <c r="E161" i="1"/>
  <c r="F161" i="1"/>
  <c r="G161" i="1"/>
  <c r="H161" i="1"/>
  <c r="I161" i="1"/>
  <c r="J161" i="1"/>
  <c r="C162" i="1"/>
  <c r="D162" i="1"/>
  <c r="E162" i="1"/>
  <c r="F162" i="1"/>
  <c r="G162" i="1"/>
  <c r="H162" i="1"/>
  <c r="I162" i="1"/>
  <c r="J162" i="1"/>
  <c r="C163" i="1"/>
  <c r="D163" i="1"/>
  <c r="E163" i="1"/>
  <c r="F163" i="1"/>
  <c r="G163" i="1"/>
  <c r="H163" i="1"/>
  <c r="I163" i="1"/>
  <c r="J163" i="1"/>
  <c r="C164" i="1"/>
  <c r="D164" i="1"/>
  <c r="E164" i="1"/>
  <c r="F164" i="1"/>
  <c r="G164" i="1"/>
  <c r="H164" i="1"/>
  <c r="I164" i="1"/>
  <c r="J164" i="1"/>
  <c r="C165" i="1"/>
  <c r="D165" i="1"/>
  <c r="E165" i="1"/>
  <c r="F165" i="1"/>
  <c r="G165" i="1"/>
  <c r="H165" i="1"/>
  <c r="I165" i="1"/>
  <c r="J165" i="1"/>
  <c r="C166" i="1"/>
  <c r="D166" i="1"/>
  <c r="E166" i="1"/>
  <c r="F166" i="1"/>
  <c r="G166" i="1"/>
  <c r="H166" i="1"/>
  <c r="I166" i="1"/>
  <c r="J166" i="1"/>
  <c r="C167" i="1"/>
  <c r="D167" i="1"/>
  <c r="E167" i="1"/>
  <c r="F167" i="1"/>
  <c r="G167" i="1"/>
  <c r="H167" i="1"/>
  <c r="I167" i="1"/>
  <c r="J167" i="1"/>
  <c r="C168" i="1"/>
  <c r="D168" i="1"/>
  <c r="E168" i="1"/>
  <c r="F168" i="1"/>
  <c r="G168" i="1"/>
  <c r="H168" i="1"/>
  <c r="I168" i="1"/>
  <c r="J168" i="1"/>
  <c r="C169" i="1"/>
  <c r="D169" i="1"/>
  <c r="E169" i="1"/>
  <c r="F169" i="1"/>
  <c r="G169" i="1"/>
  <c r="H169" i="1"/>
  <c r="I169" i="1"/>
  <c r="J169" i="1"/>
  <c r="C170" i="1"/>
  <c r="D170" i="1"/>
  <c r="E170" i="1"/>
  <c r="F170" i="1"/>
  <c r="G170" i="1"/>
  <c r="H170" i="1"/>
  <c r="I170" i="1"/>
  <c r="J170" i="1"/>
  <c r="C171" i="1"/>
  <c r="D171" i="1"/>
  <c r="E171" i="1"/>
  <c r="F171" i="1"/>
  <c r="G171" i="1"/>
  <c r="H171" i="1"/>
  <c r="I171" i="1"/>
  <c r="J171" i="1"/>
  <c r="C172" i="1"/>
  <c r="D172" i="1"/>
  <c r="E172" i="1"/>
  <c r="F172" i="1"/>
  <c r="G172" i="1"/>
  <c r="H172" i="1"/>
  <c r="I172" i="1"/>
  <c r="J172" i="1"/>
  <c r="C173" i="1"/>
  <c r="D173" i="1"/>
  <c r="E173" i="1"/>
  <c r="F173" i="1"/>
  <c r="G173" i="1"/>
  <c r="H173" i="1"/>
  <c r="I173" i="1"/>
  <c r="J173" i="1"/>
  <c r="C174" i="1"/>
  <c r="D174" i="1"/>
  <c r="E174" i="1"/>
  <c r="F174" i="1"/>
  <c r="G174" i="1"/>
  <c r="H174" i="1"/>
  <c r="I174" i="1"/>
  <c r="J174" i="1"/>
  <c r="C175" i="1"/>
  <c r="D175" i="1"/>
  <c r="E175" i="1"/>
  <c r="F175" i="1"/>
  <c r="G175" i="1"/>
  <c r="H175" i="1"/>
  <c r="I175" i="1"/>
  <c r="J175" i="1"/>
  <c r="C176" i="1"/>
  <c r="D176" i="1"/>
  <c r="E176" i="1"/>
  <c r="F176" i="1"/>
  <c r="G176" i="1"/>
  <c r="H176" i="1"/>
  <c r="I176" i="1"/>
  <c r="J176" i="1"/>
  <c r="C177" i="1"/>
  <c r="D177" i="1"/>
  <c r="E177" i="1"/>
  <c r="F177" i="1"/>
  <c r="G177" i="1"/>
  <c r="H177" i="1"/>
  <c r="I177" i="1"/>
  <c r="J177" i="1"/>
  <c r="C178" i="1"/>
  <c r="D178" i="1"/>
  <c r="E178" i="1"/>
  <c r="F178" i="1"/>
  <c r="G178" i="1"/>
  <c r="H178" i="1"/>
  <c r="I178" i="1"/>
  <c r="J178" i="1"/>
  <c r="C179" i="1"/>
  <c r="D179" i="1"/>
  <c r="E179" i="1"/>
  <c r="F179" i="1"/>
  <c r="G179" i="1"/>
  <c r="H179" i="1"/>
  <c r="I179" i="1"/>
  <c r="J179" i="1"/>
  <c r="C180" i="1"/>
  <c r="D180" i="1"/>
  <c r="E180" i="1"/>
  <c r="F180" i="1"/>
  <c r="G180" i="1"/>
  <c r="H180" i="1"/>
  <c r="I180" i="1"/>
  <c r="J180" i="1"/>
  <c r="C181" i="1"/>
  <c r="D181" i="1"/>
  <c r="E181" i="1"/>
  <c r="F181" i="1"/>
  <c r="G181" i="1"/>
  <c r="H181" i="1"/>
  <c r="I181" i="1"/>
  <c r="J181" i="1"/>
  <c r="C182" i="1"/>
  <c r="D182" i="1"/>
  <c r="E182" i="1"/>
  <c r="F182" i="1"/>
  <c r="G182" i="1"/>
  <c r="H182" i="1"/>
  <c r="I182" i="1"/>
  <c r="J182" i="1"/>
  <c r="C183" i="1"/>
  <c r="D183" i="1"/>
  <c r="E183" i="1"/>
  <c r="F183" i="1"/>
  <c r="G183" i="1"/>
  <c r="H183" i="1"/>
  <c r="I183" i="1"/>
  <c r="J183" i="1"/>
  <c r="C184" i="1"/>
  <c r="D184" i="1"/>
  <c r="E184" i="1"/>
  <c r="F184" i="1"/>
  <c r="G184" i="1"/>
  <c r="H184" i="1"/>
  <c r="I184" i="1"/>
  <c r="J184" i="1"/>
  <c r="C185" i="1"/>
  <c r="D185" i="1"/>
  <c r="E185" i="1"/>
  <c r="F185" i="1"/>
  <c r="G185" i="1"/>
  <c r="H185" i="1"/>
  <c r="I185" i="1"/>
  <c r="J185" i="1"/>
  <c r="C186" i="1"/>
  <c r="D186" i="1"/>
  <c r="E186" i="1"/>
  <c r="F186" i="1"/>
  <c r="G186" i="1"/>
  <c r="H186" i="1"/>
  <c r="I186" i="1"/>
  <c r="J186" i="1"/>
  <c r="C187" i="1"/>
  <c r="D187" i="1"/>
  <c r="E187" i="1"/>
  <c r="F187" i="1"/>
  <c r="G187" i="1"/>
  <c r="H187" i="1"/>
  <c r="I187" i="1"/>
  <c r="J187" i="1"/>
  <c r="C188" i="1"/>
  <c r="D188" i="1"/>
  <c r="E188" i="1"/>
  <c r="F188" i="1"/>
  <c r="G188" i="1"/>
  <c r="H188" i="1"/>
  <c r="I188" i="1"/>
  <c r="J188" i="1"/>
  <c r="C189" i="1"/>
  <c r="D189" i="1"/>
  <c r="E189" i="1"/>
  <c r="F189" i="1"/>
  <c r="G189" i="1"/>
  <c r="H189" i="1"/>
  <c r="I189" i="1"/>
  <c r="J189" i="1"/>
  <c r="C190" i="1"/>
  <c r="D190" i="1"/>
  <c r="E190" i="1"/>
  <c r="F190" i="1"/>
  <c r="G190" i="1"/>
  <c r="H190" i="1"/>
  <c r="I190" i="1"/>
  <c r="J190" i="1"/>
  <c r="C191" i="1"/>
  <c r="D191" i="1"/>
  <c r="E191" i="1"/>
  <c r="F191" i="1"/>
  <c r="G191" i="1"/>
  <c r="H191" i="1"/>
  <c r="I191" i="1"/>
  <c r="J191" i="1"/>
  <c r="C192" i="1"/>
  <c r="D192" i="1"/>
  <c r="E192" i="1"/>
  <c r="F192" i="1"/>
  <c r="G192" i="1"/>
  <c r="H192" i="1"/>
  <c r="I192" i="1"/>
  <c r="J192" i="1"/>
  <c r="C193" i="1"/>
  <c r="D193" i="1"/>
  <c r="E193" i="1"/>
  <c r="F193" i="1"/>
  <c r="G193" i="1"/>
  <c r="H193" i="1"/>
  <c r="I193" i="1"/>
  <c r="J193" i="1"/>
  <c r="C194" i="1"/>
  <c r="D194" i="1"/>
  <c r="E194" i="1"/>
  <c r="F194" i="1"/>
  <c r="G194" i="1"/>
  <c r="H194" i="1"/>
  <c r="I194" i="1"/>
  <c r="J194" i="1"/>
  <c r="C195" i="1"/>
  <c r="D195" i="1"/>
  <c r="E195" i="1"/>
  <c r="F195" i="1"/>
  <c r="G195" i="1"/>
  <c r="H195" i="1"/>
  <c r="I195" i="1"/>
  <c r="J195" i="1"/>
  <c r="C196" i="1"/>
  <c r="D196" i="1"/>
  <c r="E196" i="1"/>
  <c r="F196" i="1"/>
  <c r="G196" i="1"/>
  <c r="H196" i="1"/>
  <c r="I196" i="1"/>
  <c r="J196" i="1"/>
  <c r="C197" i="1"/>
  <c r="D197" i="1"/>
  <c r="E197" i="1"/>
  <c r="F197" i="1"/>
  <c r="G197" i="1"/>
  <c r="H197" i="1"/>
  <c r="I197" i="1"/>
  <c r="J197" i="1"/>
  <c r="C198" i="1"/>
  <c r="D198" i="1"/>
  <c r="E198" i="1"/>
  <c r="F198" i="1"/>
  <c r="G198" i="1"/>
  <c r="H198" i="1"/>
  <c r="I198" i="1"/>
  <c r="J198" i="1"/>
  <c r="C199" i="1"/>
  <c r="D199" i="1"/>
  <c r="E199" i="1"/>
  <c r="F199" i="1"/>
  <c r="G199" i="1"/>
  <c r="H199" i="1"/>
  <c r="I199" i="1"/>
  <c r="J199" i="1"/>
  <c r="C200" i="1"/>
  <c r="D200" i="1"/>
  <c r="E200" i="1"/>
  <c r="F200" i="1"/>
  <c r="G200" i="1"/>
  <c r="H200" i="1"/>
  <c r="I200" i="1"/>
  <c r="J200" i="1"/>
  <c r="C201" i="1"/>
  <c r="D201" i="1"/>
  <c r="E201" i="1"/>
  <c r="F201" i="1"/>
  <c r="G201" i="1"/>
  <c r="H201" i="1"/>
  <c r="I201" i="1"/>
  <c r="J201" i="1"/>
  <c r="C202" i="1"/>
  <c r="D202" i="1"/>
  <c r="E202" i="1"/>
  <c r="F202" i="1"/>
  <c r="G202" i="1"/>
  <c r="H202" i="1"/>
  <c r="I202" i="1"/>
  <c r="J202" i="1"/>
  <c r="C203" i="1"/>
  <c r="D203" i="1"/>
  <c r="E203" i="1"/>
  <c r="F203" i="1"/>
  <c r="G203" i="1"/>
  <c r="H203" i="1"/>
  <c r="I203" i="1"/>
  <c r="J203" i="1"/>
  <c r="C204" i="1"/>
  <c r="D204" i="1"/>
  <c r="E204" i="1"/>
  <c r="F204" i="1"/>
  <c r="G204" i="1"/>
  <c r="H204" i="1"/>
  <c r="I204" i="1"/>
  <c r="J204" i="1"/>
  <c r="C205" i="1"/>
  <c r="D205" i="1"/>
  <c r="E205" i="1"/>
  <c r="F205" i="1"/>
  <c r="G205" i="1"/>
  <c r="H205" i="1"/>
  <c r="I205" i="1"/>
  <c r="J205" i="1"/>
  <c r="C206" i="1"/>
  <c r="D206" i="1"/>
  <c r="E206" i="1"/>
  <c r="F206" i="1"/>
  <c r="G206" i="1"/>
  <c r="H206" i="1"/>
  <c r="I206" i="1"/>
  <c r="J206" i="1"/>
  <c r="C207" i="1"/>
  <c r="D207" i="1"/>
  <c r="E207" i="1"/>
  <c r="F207" i="1"/>
  <c r="G207" i="1"/>
  <c r="H207" i="1"/>
  <c r="I207" i="1"/>
  <c r="J207" i="1"/>
  <c r="C208" i="1"/>
  <c r="D208" i="1"/>
  <c r="E208" i="1"/>
  <c r="F208" i="1"/>
  <c r="G208" i="1"/>
  <c r="H208" i="1"/>
  <c r="I208" i="1"/>
  <c r="J208" i="1"/>
  <c r="C209" i="1"/>
  <c r="D209" i="1"/>
  <c r="E209" i="1"/>
  <c r="F209" i="1"/>
  <c r="G209" i="1"/>
  <c r="H209" i="1"/>
  <c r="I209" i="1"/>
  <c r="J209" i="1"/>
  <c r="C210" i="1"/>
  <c r="D210" i="1"/>
  <c r="E210" i="1"/>
  <c r="F210" i="1"/>
  <c r="G210" i="1"/>
  <c r="H210" i="1"/>
  <c r="I210" i="1"/>
  <c r="J210" i="1"/>
  <c r="C211" i="1"/>
  <c r="D211" i="1"/>
  <c r="E211" i="1"/>
  <c r="F211" i="1"/>
  <c r="G211" i="1"/>
  <c r="H211" i="1"/>
  <c r="I211" i="1"/>
  <c r="J211" i="1"/>
  <c r="C212" i="1"/>
  <c r="D212" i="1"/>
  <c r="E212" i="1"/>
  <c r="F212" i="1"/>
  <c r="G212" i="1"/>
  <c r="H212" i="1"/>
  <c r="I212" i="1"/>
  <c r="J212" i="1"/>
  <c r="C213" i="1"/>
  <c r="D213" i="1"/>
  <c r="E213" i="1"/>
  <c r="F213" i="1"/>
  <c r="G213" i="1"/>
  <c r="H213" i="1"/>
  <c r="I213" i="1"/>
  <c r="J213" i="1"/>
  <c r="C214" i="1"/>
  <c r="D214" i="1"/>
  <c r="E214" i="1"/>
  <c r="F214" i="1"/>
  <c r="G214" i="1"/>
  <c r="H214" i="1"/>
  <c r="I214" i="1"/>
  <c r="J214" i="1"/>
  <c r="C215" i="1"/>
  <c r="D215" i="1"/>
  <c r="E215" i="1"/>
  <c r="F215" i="1"/>
  <c r="G215" i="1"/>
  <c r="H215" i="1"/>
  <c r="I215" i="1"/>
  <c r="J215" i="1"/>
  <c r="C216" i="1"/>
  <c r="D216" i="1"/>
  <c r="E216" i="1"/>
  <c r="F216" i="1"/>
  <c r="G216" i="1"/>
  <c r="H216" i="1"/>
  <c r="I216" i="1"/>
  <c r="J216" i="1"/>
  <c r="C217" i="1"/>
  <c r="D217" i="1"/>
  <c r="E217" i="1"/>
  <c r="F217" i="1"/>
  <c r="G217" i="1"/>
  <c r="H217" i="1"/>
  <c r="I217" i="1"/>
  <c r="J217" i="1"/>
  <c r="C218" i="1"/>
  <c r="D218" i="1"/>
  <c r="E218" i="1"/>
  <c r="F218" i="1"/>
  <c r="G218" i="1"/>
  <c r="H218" i="1"/>
  <c r="I218" i="1"/>
  <c r="J218" i="1"/>
  <c r="C219" i="1"/>
  <c r="D219" i="1"/>
  <c r="E219" i="1"/>
  <c r="F219" i="1"/>
  <c r="G219" i="1"/>
  <c r="H219" i="1"/>
  <c r="I219" i="1"/>
  <c r="J219" i="1"/>
  <c r="C220" i="1"/>
  <c r="D220" i="1"/>
  <c r="E220" i="1"/>
  <c r="F220" i="1"/>
  <c r="G220" i="1"/>
  <c r="H220" i="1"/>
  <c r="I220" i="1"/>
  <c r="J220" i="1"/>
  <c r="C221" i="1"/>
  <c r="D221" i="1"/>
  <c r="E221" i="1"/>
  <c r="F221" i="1"/>
  <c r="G221" i="1"/>
  <c r="H221" i="1"/>
  <c r="I221" i="1"/>
  <c r="J221" i="1"/>
  <c r="C222" i="1"/>
  <c r="D222" i="1"/>
  <c r="E222" i="1"/>
  <c r="F222" i="1"/>
  <c r="G222" i="1"/>
  <c r="H222" i="1"/>
  <c r="I222" i="1"/>
  <c r="J222" i="1"/>
  <c r="C223" i="1"/>
  <c r="D223" i="1"/>
  <c r="E223" i="1"/>
  <c r="F223" i="1"/>
  <c r="G223" i="1"/>
  <c r="H223" i="1"/>
  <c r="I223" i="1"/>
  <c r="J223" i="1"/>
  <c r="C224" i="1"/>
  <c r="D224" i="1"/>
  <c r="E224" i="1"/>
  <c r="F224" i="1"/>
  <c r="G224" i="1"/>
  <c r="H224" i="1"/>
  <c r="I224" i="1"/>
  <c r="J224" i="1"/>
  <c r="C225" i="1"/>
  <c r="D225" i="1"/>
  <c r="E225" i="1"/>
  <c r="F225" i="1"/>
  <c r="G225" i="1"/>
  <c r="H225" i="1"/>
  <c r="I225" i="1"/>
  <c r="J225" i="1"/>
  <c r="C226" i="1"/>
  <c r="D226" i="1"/>
  <c r="E226" i="1"/>
  <c r="F226" i="1"/>
  <c r="G226" i="1"/>
  <c r="H226" i="1"/>
  <c r="I226" i="1"/>
  <c r="J226" i="1"/>
  <c r="C227" i="1"/>
  <c r="D227" i="1"/>
  <c r="E227" i="1"/>
  <c r="F227" i="1"/>
  <c r="G227" i="1"/>
  <c r="H227" i="1"/>
  <c r="I227" i="1"/>
  <c r="J227" i="1"/>
  <c r="C228" i="1"/>
  <c r="D228" i="1"/>
  <c r="E228" i="1"/>
  <c r="F228" i="1"/>
  <c r="G228" i="1"/>
  <c r="H228" i="1"/>
  <c r="I228" i="1"/>
  <c r="J228" i="1"/>
  <c r="C229" i="1"/>
  <c r="D229" i="1"/>
  <c r="E229" i="1"/>
  <c r="F229" i="1"/>
  <c r="G229" i="1"/>
  <c r="H229" i="1"/>
  <c r="I229" i="1"/>
  <c r="J229" i="1"/>
  <c r="C230" i="1"/>
  <c r="D230" i="1"/>
  <c r="E230" i="1"/>
  <c r="F230" i="1"/>
  <c r="G230" i="1"/>
  <c r="H230" i="1"/>
  <c r="I230" i="1"/>
  <c r="J230" i="1"/>
  <c r="C231" i="1"/>
  <c r="D231" i="1"/>
  <c r="E231" i="1"/>
  <c r="F231" i="1"/>
  <c r="G231" i="1"/>
  <c r="H231" i="1"/>
  <c r="I231" i="1"/>
  <c r="J231" i="1"/>
  <c r="C232" i="1"/>
  <c r="D232" i="1"/>
  <c r="E232" i="1"/>
  <c r="F232" i="1"/>
  <c r="G232" i="1"/>
  <c r="H232" i="1"/>
  <c r="I232" i="1"/>
  <c r="J232" i="1"/>
  <c r="C233" i="1"/>
  <c r="D233" i="1"/>
  <c r="E233" i="1"/>
  <c r="F233" i="1"/>
  <c r="G233" i="1"/>
  <c r="H233" i="1"/>
  <c r="I233" i="1"/>
  <c r="J233" i="1"/>
  <c r="C234" i="1"/>
  <c r="D234" i="1"/>
  <c r="E234" i="1"/>
  <c r="F234" i="1"/>
  <c r="G234" i="1"/>
  <c r="H234" i="1"/>
  <c r="I234" i="1"/>
  <c r="J234" i="1"/>
  <c r="C235" i="1"/>
  <c r="D235" i="1"/>
  <c r="E235" i="1"/>
  <c r="F235" i="1"/>
  <c r="G235" i="1"/>
  <c r="H235" i="1"/>
  <c r="I235" i="1"/>
  <c r="J235" i="1"/>
  <c r="C236" i="1"/>
  <c r="D236" i="1"/>
  <c r="E236" i="1"/>
  <c r="F236" i="1"/>
  <c r="G236" i="1"/>
  <c r="H236" i="1"/>
  <c r="I236" i="1"/>
  <c r="J236" i="1"/>
  <c r="C237" i="1"/>
  <c r="D237" i="1"/>
  <c r="E237" i="1"/>
  <c r="F237" i="1"/>
  <c r="G237" i="1"/>
  <c r="H237" i="1"/>
  <c r="I237" i="1"/>
  <c r="J237" i="1"/>
  <c r="C238" i="1"/>
  <c r="D238" i="1"/>
  <c r="E238" i="1"/>
  <c r="F238" i="1"/>
  <c r="G238" i="1"/>
  <c r="H238" i="1"/>
  <c r="I238" i="1"/>
  <c r="J238" i="1"/>
  <c r="C239" i="1"/>
  <c r="D239" i="1"/>
  <c r="E239" i="1"/>
  <c r="F239" i="1"/>
  <c r="G239" i="1"/>
  <c r="H239" i="1"/>
  <c r="I239" i="1"/>
  <c r="J239" i="1"/>
  <c r="C240" i="1"/>
  <c r="D240" i="1"/>
  <c r="E240" i="1"/>
  <c r="F240" i="1"/>
  <c r="G240" i="1"/>
  <c r="H240" i="1"/>
  <c r="I240" i="1"/>
  <c r="J240" i="1"/>
  <c r="C241" i="1"/>
  <c r="D241" i="1"/>
  <c r="E241" i="1"/>
  <c r="F241" i="1"/>
  <c r="G241" i="1"/>
  <c r="H241" i="1"/>
  <c r="I241" i="1"/>
  <c r="J241" i="1"/>
  <c r="C242" i="1"/>
  <c r="D242" i="1"/>
  <c r="E242" i="1"/>
  <c r="F242" i="1"/>
  <c r="G242" i="1"/>
  <c r="H242" i="1"/>
  <c r="I242" i="1"/>
  <c r="J242" i="1"/>
  <c r="C243" i="1"/>
  <c r="D243" i="1"/>
  <c r="E243" i="1"/>
  <c r="F243" i="1"/>
  <c r="G243" i="1"/>
  <c r="H243" i="1"/>
  <c r="I243" i="1"/>
  <c r="J243" i="1"/>
  <c r="C244" i="1"/>
  <c r="D244" i="1"/>
  <c r="E244" i="1"/>
  <c r="F244" i="1"/>
  <c r="G244" i="1"/>
  <c r="H244" i="1"/>
  <c r="I244" i="1"/>
  <c r="J244" i="1"/>
  <c r="C245" i="1"/>
  <c r="D245" i="1"/>
  <c r="E245" i="1"/>
  <c r="F245" i="1"/>
  <c r="G245" i="1"/>
  <c r="H245" i="1"/>
  <c r="I245" i="1"/>
  <c r="J245" i="1"/>
  <c r="C246" i="1"/>
  <c r="D246" i="1"/>
  <c r="E246" i="1"/>
  <c r="F246" i="1"/>
  <c r="G246" i="1"/>
  <c r="H246" i="1"/>
  <c r="I246" i="1"/>
  <c r="J246" i="1"/>
  <c r="C247" i="1"/>
  <c r="D247" i="1"/>
  <c r="E247" i="1"/>
  <c r="F247" i="1"/>
  <c r="G247" i="1"/>
  <c r="H247" i="1"/>
  <c r="I247" i="1"/>
  <c r="J247" i="1"/>
  <c r="C248" i="1"/>
  <c r="D248" i="1"/>
  <c r="E248" i="1"/>
  <c r="F248" i="1"/>
  <c r="G248" i="1"/>
  <c r="H248" i="1"/>
  <c r="I248" i="1"/>
  <c r="J248" i="1"/>
  <c r="C249" i="1"/>
  <c r="D249" i="1"/>
  <c r="E249" i="1"/>
  <c r="F249" i="1"/>
  <c r="G249" i="1"/>
  <c r="H249" i="1"/>
  <c r="I249" i="1"/>
  <c r="J249" i="1"/>
  <c r="C250" i="1"/>
  <c r="D250" i="1"/>
  <c r="E250" i="1"/>
  <c r="F250" i="1"/>
  <c r="G250" i="1"/>
  <c r="H250" i="1"/>
  <c r="I250" i="1"/>
  <c r="J250" i="1"/>
  <c r="C251" i="1"/>
  <c r="D251" i="1"/>
  <c r="E251" i="1"/>
  <c r="F251" i="1"/>
  <c r="G251" i="1"/>
  <c r="H251" i="1"/>
  <c r="I251" i="1"/>
  <c r="J251" i="1"/>
  <c r="C252" i="1"/>
  <c r="D252" i="1"/>
  <c r="E252" i="1"/>
  <c r="F252" i="1"/>
  <c r="G252" i="1"/>
  <c r="H252" i="1"/>
  <c r="I252" i="1"/>
  <c r="J252" i="1"/>
  <c r="C253" i="1"/>
  <c r="D253" i="1"/>
  <c r="E253" i="1"/>
  <c r="F253" i="1"/>
  <c r="G253" i="1"/>
  <c r="H253" i="1"/>
  <c r="I253" i="1"/>
  <c r="J253" i="1"/>
  <c r="C254" i="1"/>
  <c r="D254" i="1"/>
  <c r="E254" i="1"/>
  <c r="F254" i="1"/>
  <c r="G254" i="1"/>
  <c r="H254" i="1"/>
  <c r="I254" i="1"/>
  <c r="J254" i="1"/>
  <c r="C255" i="1"/>
  <c r="D255" i="1"/>
  <c r="E255" i="1"/>
  <c r="F255" i="1"/>
  <c r="G255" i="1"/>
  <c r="H255" i="1"/>
  <c r="I255" i="1"/>
  <c r="J255" i="1"/>
  <c r="C256" i="1"/>
  <c r="D256" i="1"/>
  <c r="E256" i="1"/>
  <c r="F256" i="1"/>
  <c r="G256" i="1"/>
  <c r="H256" i="1"/>
  <c r="I256" i="1"/>
  <c r="J256" i="1"/>
  <c r="C257" i="1"/>
  <c r="D257" i="1"/>
  <c r="E257" i="1"/>
  <c r="F257" i="1"/>
  <c r="G257" i="1"/>
  <c r="H257" i="1"/>
  <c r="I257" i="1"/>
  <c r="J257" i="1"/>
  <c r="C258" i="1"/>
  <c r="D258" i="1"/>
  <c r="E258" i="1"/>
  <c r="F258" i="1"/>
  <c r="G258" i="1"/>
  <c r="H258" i="1"/>
  <c r="I258" i="1"/>
  <c r="J258" i="1"/>
  <c r="C259" i="1"/>
  <c r="D259" i="1"/>
  <c r="E259" i="1"/>
  <c r="F259" i="1"/>
  <c r="G259" i="1"/>
  <c r="H259" i="1"/>
  <c r="I259" i="1"/>
  <c r="J259" i="1"/>
  <c r="C260" i="1"/>
  <c r="D260" i="1"/>
  <c r="E260" i="1"/>
  <c r="F260" i="1"/>
  <c r="G260" i="1"/>
  <c r="H260" i="1"/>
  <c r="I260" i="1"/>
  <c r="J260" i="1"/>
  <c r="C261" i="1"/>
  <c r="D261" i="1"/>
  <c r="E261" i="1"/>
  <c r="F261" i="1"/>
  <c r="G261" i="1"/>
  <c r="H261" i="1"/>
  <c r="I261" i="1"/>
  <c r="J261" i="1"/>
  <c r="C262" i="1"/>
  <c r="D262" i="1"/>
  <c r="E262" i="1"/>
  <c r="F262" i="1"/>
  <c r="G262" i="1"/>
  <c r="H262" i="1"/>
  <c r="I262" i="1"/>
  <c r="J262" i="1"/>
  <c r="C263" i="1"/>
  <c r="D263" i="1"/>
  <c r="E263" i="1"/>
  <c r="F263" i="1"/>
  <c r="G263" i="1"/>
  <c r="H263" i="1"/>
  <c r="I263" i="1"/>
  <c r="J263" i="1"/>
  <c r="C264" i="1"/>
  <c r="D264" i="1"/>
  <c r="E264" i="1"/>
  <c r="F264" i="1"/>
  <c r="G264" i="1"/>
  <c r="H264" i="1"/>
  <c r="I264" i="1"/>
  <c r="J264" i="1"/>
  <c r="C265" i="1"/>
  <c r="D265" i="1"/>
  <c r="E265" i="1"/>
  <c r="F265" i="1"/>
  <c r="G265" i="1"/>
  <c r="H265" i="1"/>
  <c r="I265" i="1"/>
  <c r="J265" i="1"/>
  <c r="C266" i="1"/>
  <c r="D266" i="1"/>
  <c r="E266" i="1"/>
  <c r="F266" i="1"/>
  <c r="G266" i="1"/>
  <c r="H266" i="1"/>
  <c r="I266" i="1"/>
  <c r="J266" i="1"/>
  <c r="C267" i="1"/>
  <c r="D267" i="1"/>
  <c r="E267" i="1"/>
  <c r="F267" i="1"/>
  <c r="G267" i="1"/>
  <c r="H267" i="1"/>
  <c r="I267" i="1"/>
  <c r="J267" i="1"/>
  <c r="C268" i="1"/>
  <c r="D268" i="1"/>
  <c r="E268" i="1"/>
  <c r="F268" i="1"/>
  <c r="G268" i="1"/>
  <c r="H268" i="1"/>
  <c r="I268" i="1"/>
  <c r="J268" i="1"/>
  <c r="C269" i="1"/>
  <c r="D269" i="1"/>
  <c r="E269" i="1"/>
  <c r="F269" i="1"/>
  <c r="G269" i="1"/>
  <c r="H269" i="1"/>
  <c r="I269" i="1"/>
  <c r="J269" i="1"/>
  <c r="C270" i="1"/>
  <c r="D270" i="1"/>
  <c r="E270" i="1"/>
  <c r="F270" i="1"/>
  <c r="G270" i="1"/>
  <c r="H270" i="1"/>
  <c r="I270" i="1"/>
  <c r="J270" i="1"/>
  <c r="C271" i="1"/>
  <c r="D271" i="1"/>
  <c r="E271" i="1"/>
  <c r="F271" i="1"/>
  <c r="G271" i="1"/>
  <c r="H271" i="1"/>
  <c r="I271" i="1"/>
  <c r="J271" i="1"/>
  <c r="C272" i="1"/>
  <c r="D272" i="1"/>
  <c r="E272" i="1"/>
  <c r="F272" i="1"/>
  <c r="G272" i="1"/>
  <c r="H272" i="1"/>
  <c r="I272" i="1"/>
  <c r="J272" i="1"/>
  <c r="C273" i="1"/>
  <c r="D273" i="1"/>
  <c r="E273" i="1"/>
  <c r="F273" i="1"/>
  <c r="G273" i="1"/>
  <c r="H273" i="1"/>
  <c r="I273" i="1"/>
  <c r="J273" i="1"/>
  <c r="C274" i="1"/>
  <c r="D274" i="1"/>
  <c r="E274" i="1"/>
  <c r="F274" i="1"/>
  <c r="G274" i="1"/>
  <c r="H274" i="1"/>
  <c r="I274" i="1"/>
  <c r="J274" i="1"/>
  <c r="C275" i="1"/>
  <c r="D275" i="1"/>
  <c r="E275" i="1"/>
  <c r="F275" i="1"/>
  <c r="G275" i="1"/>
  <c r="H275" i="1"/>
  <c r="I275" i="1"/>
  <c r="J275" i="1"/>
  <c r="C276" i="1"/>
  <c r="D276" i="1"/>
  <c r="E276" i="1"/>
  <c r="F276" i="1"/>
  <c r="G276" i="1"/>
  <c r="H276" i="1"/>
  <c r="I276" i="1"/>
  <c r="J276" i="1"/>
  <c r="C277" i="1"/>
  <c r="D277" i="1"/>
  <c r="E277" i="1"/>
  <c r="F277" i="1"/>
  <c r="G277" i="1"/>
  <c r="H277" i="1"/>
  <c r="I277" i="1"/>
  <c r="J277" i="1"/>
  <c r="C278" i="1"/>
  <c r="D278" i="1"/>
  <c r="E278" i="1"/>
  <c r="F278" i="1"/>
  <c r="G278" i="1"/>
  <c r="H278" i="1"/>
  <c r="I278" i="1"/>
  <c r="J278" i="1"/>
  <c r="C279" i="1"/>
  <c r="D279" i="1"/>
  <c r="E279" i="1"/>
  <c r="F279" i="1"/>
  <c r="G279" i="1"/>
  <c r="H279" i="1"/>
  <c r="I279" i="1"/>
  <c r="J279" i="1"/>
  <c r="C280" i="1"/>
  <c r="D280" i="1"/>
  <c r="E280" i="1"/>
  <c r="F280" i="1"/>
  <c r="G280" i="1"/>
  <c r="H280" i="1"/>
  <c r="I280" i="1"/>
  <c r="J280" i="1"/>
  <c r="C281" i="1"/>
  <c r="D281" i="1"/>
  <c r="E281" i="1"/>
  <c r="F281" i="1"/>
  <c r="G281" i="1"/>
  <c r="H281" i="1"/>
  <c r="I281" i="1"/>
  <c r="J281" i="1"/>
  <c r="C282" i="1"/>
  <c r="D282" i="1"/>
  <c r="E282" i="1"/>
  <c r="F282" i="1"/>
  <c r="G282" i="1"/>
  <c r="H282" i="1"/>
  <c r="I282" i="1"/>
  <c r="J282" i="1"/>
  <c r="C283" i="1"/>
  <c r="D283" i="1"/>
  <c r="E283" i="1"/>
  <c r="F283" i="1"/>
  <c r="G283" i="1"/>
  <c r="H283" i="1"/>
  <c r="I283" i="1"/>
  <c r="J283" i="1"/>
  <c r="C284" i="1"/>
  <c r="D284" i="1"/>
  <c r="E284" i="1"/>
  <c r="F284" i="1"/>
  <c r="G284" i="1"/>
  <c r="H284" i="1"/>
  <c r="I284" i="1"/>
  <c r="J284" i="1"/>
  <c r="C285" i="1"/>
  <c r="D285" i="1"/>
  <c r="E285" i="1"/>
  <c r="F285" i="1"/>
  <c r="G285" i="1"/>
  <c r="H285" i="1"/>
  <c r="I285" i="1"/>
  <c r="J285" i="1"/>
  <c r="C286" i="1"/>
  <c r="D286" i="1"/>
  <c r="E286" i="1"/>
  <c r="F286" i="1"/>
  <c r="G286" i="1"/>
  <c r="H286" i="1"/>
  <c r="I286" i="1"/>
  <c r="J286" i="1"/>
  <c r="C287" i="1"/>
  <c r="D287" i="1"/>
  <c r="E287" i="1"/>
  <c r="F287" i="1"/>
  <c r="G287" i="1"/>
  <c r="H287" i="1"/>
  <c r="I287" i="1"/>
  <c r="J287" i="1"/>
  <c r="C288" i="1"/>
  <c r="D288" i="1"/>
  <c r="E288" i="1"/>
  <c r="F288" i="1"/>
  <c r="G288" i="1"/>
  <c r="H288" i="1"/>
  <c r="I288" i="1"/>
  <c r="J288" i="1"/>
  <c r="C289" i="1"/>
  <c r="D289" i="1"/>
  <c r="E289" i="1"/>
  <c r="F289" i="1"/>
  <c r="G289" i="1"/>
  <c r="H289" i="1"/>
  <c r="I289" i="1"/>
  <c r="J289" i="1"/>
  <c r="C290" i="1"/>
  <c r="D290" i="1"/>
  <c r="E290" i="1"/>
  <c r="F290" i="1"/>
  <c r="G290" i="1"/>
  <c r="H290" i="1"/>
  <c r="I290" i="1"/>
  <c r="J290" i="1"/>
  <c r="C291" i="1"/>
  <c r="D291" i="1"/>
  <c r="E291" i="1"/>
  <c r="F291" i="1"/>
  <c r="G291" i="1"/>
  <c r="H291" i="1"/>
  <c r="I291" i="1"/>
  <c r="J291" i="1"/>
  <c r="C292" i="1"/>
  <c r="D292" i="1"/>
  <c r="E292" i="1"/>
  <c r="F292" i="1"/>
  <c r="G292" i="1"/>
  <c r="H292" i="1"/>
  <c r="I292" i="1"/>
  <c r="J292" i="1"/>
  <c r="C293" i="1"/>
  <c r="D293" i="1"/>
  <c r="E293" i="1"/>
  <c r="F293" i="1"/>
  <c r="G293" i="1"/>
  <c r="H293" i="1"/>
  <c r="I293" i="1"/>
  <c r="J293" i="1"/>
  <c r="C294" i="1"/>
  <c r="D294" i="1"/>
  <c r="E294" i="1"/>
  <c r="F294" i="1"/>
  <c r="G294" i="1"/>
  <c r="H294" i="1"/>
  <c r="I294" i="1"/>
  <c r="J294" i="1"/>
  <c r="C295" i="1"/>
  <c r="D295" i="1"/>
  <c r="E295" i="1"/>
  <c r="F295" i="1"/>
  <c r="G295" i="1"/>
  <c r="H295" i="1"/>
  <c r="I295" i="1"/>
  <c r="J295" i="1"/>
  <c r="C296" i="1"/>
  <c r="D296" i="1"/>
  <c r="E296" i="1"/>
  <c r="F296" i="1"/>
  <c r="G296" i="1"/>
  <c r="H296" i="1"/>
  <c r="I296" i="1"/>
  <c r="J296" i="1"/>
  <c r="C297" i="1"/>
  <c r="D297" i="1"/>
  <c r="E297" i="1"/>
  <c r="F297" i="1"/>
  <c r="G297" i="1"/>
  <c r="H297" i="1"/>
  <c r="I297" i="1"/>
  <c r="J297" i="1"/>
  <c r="C298" i="1"/>
  <c r="D298" i="1"/>
  <c r="E298" i="1"/>
  <c r="F298" i="1"/>
  <c r="G298" i="1"/>
  <c r="H298" i="1"/>
  <c r="I298" i="1"/>
  <c r="J298" i="1"/>
  <c r="C299" i="1"/>
  <c r="D299" i="1"/>
  <c r="E299" i="1"/>
  <c r="F299" i="1"/>
  <c r="G299" i="1"/>
  <c r="H299" i="1"/>
  <c r="I299" i="1"/>
  <c r="J299" i="1"/>
  <c r="C300" i="1"/>
  <c r="D300" i="1"/>
  <c r="E300" i="1"/>
  <c r="F300" i="1"/>
  <c r="G300" i="1"/>
  <c r="H300" i="1"/>
  <c r="I300" i="1"/>
  <c r="J300" i="1"/>
  <c r="C301" i="1"/>
  <c r="D301" i="1"/>
  <c r="E301" i="1"/>
  <c r="F301" i="1"/>
  <c r="G301" i="1"/>
  <c r="H301" i="1"/>
  <c r="I301" i="1"/>
  <c r="J301" i="1"/>
  <c r="C302" i="1"/>
  <c r="D302" i="1"/>
  <c r="E302" i="1"/>
  <c r="F302" i="1"/>
  <c r="G302" i="1"/>
  <c r="H302" i="1"/>
  <c r="I302" i="1"/>
  <c r="J302" i="1"/>
  <c r="C303" i="1"/>
  <c r="D303" i="1"/>
  <c r="E303" i="1"/>
  <c r="F303" i="1"/>
  <c r="G303" i="1"/>
  <c r="H303" i="1"/>
  <c r="I303" i="1"/>
  <c r="J303" i="1"/>
  <c r="C304" i="1"/>
  <c r="D304" i="1"/>
  <c r="E304" i="1"/>
  <c r="F304" i="1"/>
  <c r="G304" i="1"/>
  <c r="H304" i="1"/>
  <c r="I304" i="1"/>
  <c r="J304" i="1"/>
  <c r="C305" i="1"/>
  <c r="D305" i="1"/>
  <c r="E305" i="1"/>
  <c r="F305" i="1"/>
  <c r="G305" i="1"/>
  <c r="H305" i="1"/>
  <c r="I305" i="1"/>
  <c r="J305" i="1"/>
  <c r="C306" i="1"/>
  <c r="D306" i="1"/>
  <c r="E306" i="1"/>
  <c r="F306" i="1"/>
  <c r="G306" i="1"/>
  <c r="H306" i="1"/>
  <c r="I306" i="1"/>
  <c r="J306" i="1"/>
  <c r="C307" i="1"/>
  <c r="D307" i="1"/>
  <c r="E307" i="1"/>
  <c r="F307" i="1"/>
  <c r="G307" i="1"/>
  <c r="H307" i="1"/>
  <c r="I307" i="1"/>
  <c r="J307" i="1"/>
  <c r="C308" i="1"/>
  <c r="D308" i="1"/>
  <c r="E308" i="1"/>
  <c r="F308" i="1"/>
  <c r="G308" i="1"/>
  <c r="H308" i="1"/>
  <c r="I308" i="1"/>
  <c r="J308" i="1"/>
  <c r="C309" i="1"/>
  <c r="D309" i="1"/>
  <c r="E309" i="1"/>
  <c r="F309" i="1"/>
  <c r="G309" i="1"/>
  <c r="H309" i="1"/>
  <c r="I309" i="1"/>
  <c r="J309" i="1"/>
  <c r="C310" i="1"/>
  <c r="D310" i="1"/>
  <c r="E310" i="1"/>
  <c r="F310" i="1"/>
  <c r="G310" i="1"/>
  <c r="H310" i="1"/>
  <c r="I310" i="1"/>
  <c r="J310" i="1"/>
  <c r="C311" i="1"/>
  <c r="D311" i="1"/>
  <c r="E311" i="1"/>
  <c r="F311" i="1"/>
  <c r="G311" i="1"/>
  <c r="H311" i="1"/>
  <c r="I311" i="1"/>
  <c r="J311" i="1"/>
  <c r="C312" i="1"/>
  <c r="D312" i="1"/>
  <c r="E312" i="1"/>
  <c r="F312" i="1"/>
  <c r="G312" i="1"/>
  <c r="H312" i="1"/>
  <c r="I312" i="1"/>
  <c r="J312" i="1"/>
  <c r="C313" i="1"/>
  <c r="D313" i="1"/>
  <c r="E313" i="1"/>
  <c r="F313" i="1"/>
  <c r="G313" i="1"/>
  <c r="H313" i="1"/>
  <c r="I313" i="1"/>
  <c r="J313" i="1"/>
  <c r="C314" i="1"/>
  <c r="D314" i="1"/>
  <c r="E314" i="1"/>
  <c r="F314" i="1"/>
  <c r="G314" i="1"/>
  <c r="H314" i="1"/>
  <c r="I314" i="1"/>
  <c r="J314" i="1"/>
  <c r="C315" i="1"/>
  <c r="D315" i="1"/>
  <c r="E315" i="1"/>
  <c r="F315" i="1"/>
  <c r="G315" i="1"/>
  <c r="H315" i="1"/>
  <c r="I315" i="1"/>
  <c r="J315" i="1"/>
  <c r="C316" i="1"/>
  <c r="D316" i="1"/>
  <c r="E316" i="1"/>
  <c r="F316" i="1"/>
  <c r="G316" i="1"/>
  <c r="H316" i="1"/>
  <c r="I316" i="1"/>
  <c r="J316" i="1"/>
  <c r="C317" i="1"/>
  <c r="D317" i="1"/>
  <c r="E317" i="1"/>
  <c r="F317" i="1"/>
  <c r="G317" i="1"/>
  <c r="H317" i="1"/>
  <c r="I317" i="1"/>
  <c r="J317" i="1"/>
  <c r="C318" i="1"/>
  <c r="D318" i="1"/>
  <c r="E318" i="1"/>
  <c r="F318" i="1"/>
  <c r="G318" i="1"/>
  <c r="H318" i="1"/>
  <c r="I318" i="1"/>
  <c r="J318" i="1"/>
  <c r="C319" i="1"/>
  <c r="D319" i="1"/>
  <c r="E319" i="1"/>
  <c r="F319" i="1"/>
  <c r="G319" i="1"/>
  <c r="H319" i="1"/>
  <c r="I319" i="1"/>
  <c r="J319" i="1"/>
  <c r="C320" i="1"/>
  <c r="D320" i="1"/>
  <c r="E320" i="1"/>
  <c r="F320" i="1"/>
  <c r="G320" i="1"/>
  <c r="H320" i="1"/>
  <c r="I320" i="1"/>
  <c r="J320" i="1"/>
  <c r="C321" i="1"/>
  <c r="D321" i="1"/>
  <c r="E321" i="1"/>
  <c r="F321" i="1"/>
  <c r="G321" i="1"/>
  <c r="H321" i="1"/>
  <c r="I321" i="1"/>
  <c r="J321" i="1"/>
  <c r="C322" i="1"/>
  <c r="D322" i="1"/>
  <c r="E322" i="1"/>
  <c r="F322" i="1"/>
  <c r="G322" i="1"/>
  <c r="H322" i="1"/>
  <c r="I322" i="1"/>
  <c r="J322" i="1"/>
  <c r="C323" i="1"/>
  <c r="D323" i="1"/>
  <c r="E323" i="1"/>
  <c r="F323" i="1"/>
  <c r="G323" i="1"/>
  <c r="H323" i="1"/>
  <c r="I323" i="1"/>
  <c r="J323" i="1"/>
  <c r="C324" i="1"/>
  <c r="D324" i="1"/>
  <c r="E324" i="1"/>
  <c r="F324" i="1"/>
  <c r="G324" i="1"/>
  <c r="H324" i="1"/>
  <c r="I324" i="1"/>
  <c r="J324" i="1"/>
  <c r="C325" i="1"/>
  <c r="D325" i="1"/>
  <c r="E325" i="1"/>
  <c r="F325" i="1"/>
  <c r="G325" i="1"/>
  <c r="H325" i="1"/>
  <c r="I325" i="1"/>
  <c r="J325" i="1"/>
  <c r="C326" i="1"/>
  <c r="D326" i="1"/>
  <c r="E326" i="1"/>
  <c r="F326" i="1"/>
  <c r="G326" i="1"/>
  <c r="H326" i="1"/>
  <c r="I326" i="1"/>
  <c r="J326" i="1"/>
  <c r="C327" i="1"/>
  <c r="D327" i="1"/>
  <c r="E327" i="1"/>
  <c r="F327" i="1"/>
  <c r="G327" i="1"/>
  <c r="H327" i="1"/>
  <c r="I327" i="1"/>
  <c r="J327" i="1"/>
  <c r="C328" i="1"/>
  <c r="D328" i="1"/>
  <c r="E328" i="1"/>
  <c r="F328" i="1"/>
  <c r="G328" i="1"/>
  <c r="H328" i="1"/>
  <c r="I328" i="1"/>
  <c r="J328" i="1"/>
  <c r="C329" i="1"/>
  <c r="D329" i="1"/>
  <c r="E329" i="1"/>
  <c r="F329" i="1"/>
  <c r="G329" i="1"/>
  <c r="H329" i="1"/>
  <c r="I329" i="1"/>
  <c r="J329" i="1"/>
  <c r="C330" i="1"/>
  <c r="D330" i="1"/>
  <c r="E330" i="1"/>
  <c r="F330" i="1"/>
  <c r="G330" i="1"/>
  <c r="H330" i="1"/>
  <c r="I330" i="1"/>
  <c r="J330" i="1"/>
  <c r="C331" i="1"/>
  <c r="D331" i="1"/>
  <c r="E331" i="1"/>
  <c r="F331" i="1"/>
  <c r="G331" i="1"/>
  <c r="H331" i="1"/>
  <c r="I331" i="1"/>
  <c r="J331" i="1"/>
  <c r="C332" i="1"/>
  <c r="D332" i="1"/>
  <c r="E332" i="1"/>
  <c r="F332" i="1"/>
  <c r="G332" i="1"/>
  <c r="H332" i="1"/>
  <c r="I332" i="1"/>
  <c r="J332" i="1"/>
  <c r="C333" i="1"/>
  <c r="D333" i="1"/>
  <c r="E333" i="1"/>
  <c r="F333" i="1"/>
  <c r="G333" i="1"/>
  <c r="H333" i="1"/>
  <c r="I333" i="1"/>
  <c r="J333" i="1"/>
  <c r="C334" i="1"/>
  <c r="D334" i="1"/>
  <c r="E334" i="1"/>
  <c r="F334" i="1"/>
  <c r="G334" i="1"/>
  <c r="H334" i="1"/>
  <c r="I334" i="1"/>
  <c r="J334" i="1"/>
  <c r="C335" i="1"/>
  <c r="D335" i="1"/>
  <c r="E335" i="1"/>
  <c r="F335" i="1"/>
  <c r="G335" i="1"/>
  <c r="H335" i="1"/>
  <c r="I335" i="1"/>
  <c r="J335" i="1"/>
  <c r="C336" i="1"/>
  <c r="D336" i="1"/>
  <c r="E336" i="1"/>
  <c r="F336" i="1"/>
  <c r="G336" i="1"/>
  <c r="H336" i="1"/>
  <c r="I336" i="1"/>
  <c r="J33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<sst xmlns="http://schemas.openxmlformats.org/spreadsheetml/2006/main" count="9494" uniqueCount="1465">
  <si>
    <t>Project #</t>
  </si>
  <si>
    <t>Project Name</t>
  </si>
  <si>
    <t>Type</t>
  </si>
  <si>
    <t>State</t>
  </si>
  <si>
    <t>Units/Beds</t>
  </si>
  <si>
    <t>Mortgage Amount</t>
  </si>
  <si>
    <t>IE Date</t>
  </si>
  <si>
    <t>Lender at Closing</t>
  </si>
  <si>
    <t>Lender at Firm</t>
  </si>
  <si>
    <t>Office of Healthcare Programs</t>
  </si>
  <si>
    <t>Section 232 - LEAN</t>
  </si>
  <si>
    <t>Initial Endorsements FY 2025</t>
  </si>
  <si>
    <t>FHA Project Number</t>
  </si>
  <si>
    <t>Initial Endorsement Date</t>
  </si>
  <si>
    <t>SOA Subcategory</t>
  </si>
  <si>
    <t>Mortgage Amount at Initial Endorsement</t>
  </si>
  <si>
    <t>Units at Initial Endorsement</t>
  </si>
  <si>
    <t>LIHTC</t>
  </si>
  <si>
    <t>Lender Name at Initial Endorsement</t>
  </si>
  <si>
    <t>Mortgage Amount at End of Firm Phase</t>
  </si>
  <si>
    <t>MAP or TAP</t>
  </si>
  <si>
    <t>Construction Status Display Order</t>
  </si>
  <si>
    <t>Construction Cost Cert Group</t>
  </si>
  <si>
    <t>Current Construction Status Name</t>
  </si>
  <si>
    <t>F47-PLUS Initially Endorsed Difference</t>
  </si>
  <si>
    <t>F47 Initial Endorsement Date</t>
  </si>
  <si>
    <t>F47 SOA</t>
  </si>
  <si>
    <t>Firm Application Received Date</t>
  </si>
  <si>
    <t>F47 SOA Subcategory</t>
  </si>
  <si>
    <t>F47 Mortgage Amount at Initial Endorsement</t>
  </si>
  <si>
    <t>F47 Units at Initial Endorsement</t>
  </si>
  <si>
    <t>F47 Lender Name at Initial Endorsement</t>
  </si>
  <si>
    <t>F47-PLUS Finally Endorsed Difference</t>
  </si>
  <si>
    <t>Mortgage Amount at Final Endorsement</t>
  </si>
  <si>
    <t>Units at Final Endorsement</t>
  </si>
  <si>
    <t>F47 Mortgage Amount at Final Endorsement</t>
  </si>
  <si>
    <t>F47 Final Endorsement Date</t>
  </si>
  <si>
    <t>Pre Application Received Date</t>
  </si>
  <si>
    <t>Pre Application Assigned Date</t>
  </si>
  <si>
    <t>Firm Application Assigned Date</t>
  </si>
  <si>
    <t>Final Endorsement Date</t>
  </si>
  <si>
    <t>iREMS Property ID</t>
  </si>
  <si>
    <t>City</t>
  </si>
  <si>
    <t>F47 Interest Rate</t>
  </si>
  <si>
    <t>Facility Type</t>
  </si>
  <si>
    <t>Firm Commitment Date</t>
  </si>
  <si>
    <t>Current Lender Name</t>
  </si>
  <si>
    <t>Current Status Date</t>
  </si>
  <si>
    <t>Current Status</t>
  </si>
  <si>
    <t>Lender Name at Firm Commitment</t>
  </si>
  <si>
    <t>MIP Category</t>
  </si>
  <si>
    <t>Facility Group</t>
  </si>
  <si>
    <t>Activity Group</t>
  </si>
  <si>
    <t>Tax Exempt Bonds</t>
  </si>
  <si>
    <t>HOME</t>
  </si>
  <si>
    <t>CDBG</t>
  </si>
  <si>
    <t>Lender Name at Final Endorsement</t>
  </si>
  <si>
    <t>04522088</t>
  </si>
  <si>
    <t>223(f) Refi/ Purchase of 232 Nursing/ ICF</t>
  </si>
  <si>
    <t>Elizabeth Care Center</t>
  </si>
  <si>
    <t/>
  </si>
  <si>
    <t>CAMBRIDGE REALTY CAPITAL</t>
  </si>
  <si>
    <t>800257345</t>
  </si>
  <si>
    <t>Elizabeth</t>
  </si>
  <si>
    <t>WV</t>
  </si>
  <si>
    <t>Nursing Home/Intermediate Care Facility</t>
  </si>
  <si>
    <t>Finally Endorsed</t>
  </si>
  <si>
    <t>Market</t>
  </si>
  <si>
    <t>Nursing/ICF</t>
  </si>
  <si>
    <t>Refi/ Pchse</t>
  </si>
  <si>
    <t>05322280</t>
  </si>
  <si>
    <t>Clayton Rehabilitation and Healthcare Center</t>
  </si>
  <si>
    <t>KEYBANK NA</t>
  </si>
  <si>
    <t>800258011</t>
  </si>
  <si>
    <t>NC</t>
  </si>
  <si>
    <t>05322281</t>
  </si>
  <si>
    <t>Eden Rehabilitation and Healthcare Center</t>
  </si>
  <si>
    <t>800258012</t>
  </si>
  <si>
    <t>Eden</t>
  </si>
  <si>
    <t>05322282</t>
  </si>
  <si>
    <t>P0675 SMV YAD Goldsboro Rehabilitation</t>
  </si>
  <si>
    <t>800258013</t>
  </si>
  <si>
    <t>Goldsboro</t>
  </si>
  <si>
    <t>06422138</t>
  </si>
  <si>
    <t>Ponchatoula Community Care Center</t>
  </si>
  <si>
    <t>VIUM CAPITAL MORTGAGE, LLC</t>
  </si>
  <si>
    <t>RNQ</t>
  </si>
  <si>
    <t>800257839</t>
  </si>
  <si>
    <t>LA</t>
  </si>
  <si>
    <t>06422139</t>
  </si>
  <si>
    <t>Old Brownlee Community Care Center</t>
  </si>
  <si>
    <t>800257840</t>
  </si>
  <si>
    <t>Bossier City</t>
  </si>
  <si>
    <t>06422140</t>
  </si>
  <si>
    <t>Riviere de Soleil Community Care Center</t>
  </si>
  <si>
    <t>800257841</t>
  </si>
  <si>
    <t>Mansura</t>
  </si>
  <si>
    <t>07322381</t>
  </si>
  <si>
    <t>Mulberry Health and Rehabilitation Center</t>
  </si>
  <si>
    <t>REGIONS BANK</t>
  </si>
  <si>
    <t>800500131</t>
  </si>
  <si>
    <t>IN</t>
  </si>
  <si>
    <t>07222234</t>
  </si>
  <si>
    <t>Robinson Rehab and Nursing</t>
  </si>
  <si>
    <t>X-CALIBER CAPITAL CORP</t>
  </si>
  <si>
    <t>Robinson</t>
  </si>
  <si>
    <t>IL</t>
  </si>
  <si>
    <t>04322197</t>
  </si>
  <si>
    <t>Eastland Center for Living</t>
  </si>
  <si>
    <t>DWIGHT CAPITAL LLC</t>
  </si>
  <si>
    <t>800258031</t>
  </si>
  <si>
    <t>Columbus</t>
  </si>
  <si>
    <t>OH</t>
  </si>
  <si>
    <t>08322132</t>
  </si>
  <si>
    <t>223(f) Refi/ Purchase of 232 Asst'd Living</t>
  </si>
  <si>
    <t>Charter Senior Living of Bowling Green</t>
  </si>
  <si>
    <t>GREYSTONE FUNDING COMPANY LLC</t>
  </si>
  <si>
    <t>RNA</t>
  </si>
  <si>
    <t>800257412</t>
  </si>
  <si>
    <t>KY</t>
  </si>
  <si>
    <t>Asst'd Living</t>
  </si>
  <si>
    <t>Asst'd Livg</t>
  </si>
  <si>
    <t>05222163</t>
  </si>
  <si>
    <t>Berea Health and Rehab Center</t>
  </si>
  <si>
    <t>800257823</t>
  </si>
  <si>
    <t>Fredericksburg</t>
  </si>
  <si>
    <t>VA</t>
  </si>
  <si>
    <t>13622100</t>
  </si>
  <si>
    <t>Carlton Senior Living Orangevale</t>
  </si>
  <si>
    <t>CBRE HMF INC</t>
  </si>
  <si>
    <t>800257894</t>
  </si>
  <si>
    <t>Orangevale</t>
  </si>
  <si>
    <t>CA</t>
  </si>
  <si>
    <t>08322133</t>
  </si>
  <si>
    <t>Berea Health and Rehabilitation</t>
  </si>
  <si>
    <t>800257520</t>
  </si>
  <si>
    <t>Berea</t>
  </si>
  <si>
    <t>07122542</t>
  </si>
  <si>
    <t>Forest City Rehab &amp; Nrsg Ctr</t>
  </si>
  <si>
    <t>NEWPOINT REAL ESTATE CAPITAL</t>
  </si>
  <si>
    <t>800257279</t>
  </si>
  <si>
    <t>Rockford</t>
  </si>
  <si>
    <t>07122545</t>
  </si>
  <si>
    <t>Spring Creek</t>
  </si>
  <si>
    <t>800257371</t>
  </si>
  <si>
    <t>Joliet</t>
  </si>
  <si>
    <t>07122546</t>
  </si>
  <si>
    <t>Briar Place Nursing</t>
  </si>
  <si>
    <t>800257372</t>
  </si>
  <si>
    <t>Indian Head Park</t>
  </si>
  <si>
    <t>07122560</t>
  </si>
  <si>
    <t>Parc Joliet</t>
  </si>
  <si>
    <t>800257471</t>
  </si>
  <si>
    <t>08622066</t>
  </si>
  <si>
    <t>Adamsville Healthcare and Rehabilitation Center</t>
  </si>
  <si>
    <t>800257374</t>
  </si>
  <si>
    <t>Adamsville</t>
  </si>
  <si>
    <t>TN</t>
  </si>
  <si>
    <t>08622067</t>
  </si>
  <si>
    <t>Whites Creek Wellness and Rehabilitation Center</t>
  </si>
  <si>
    <t>800257441</t>
  </si>
  <si>
    <t>Whites Creek</t>
  </si>
  <si>
    <t>08122069</t>
  </si>
  <si>
    <t>Cordova Wellness and Rehabilitation Center</t>
  </si>
  <si>
    <t>800257443</t>
  </si>
  <si>
    <t>Cordova</t>
  </si>
  <si>
    <t>05222162</t>
  </si>
  <si>
    <t>Chapel Hill Nursing Center</t>
  </si>
  <si>
    <t>800257612</t>
  </si>
  <si>
    <t>MD</t>
  </si>
  <si>
    <t>06322145</t>
  </si>
  <si>
    <t>Grande Cypress Assisted Living</t>
  </si>
  <si>
    <t>BERKADIA COMMERCIAL MTG</t>
  </si>
  <si>
    <t>800258061</t>
  </si>
  <si>
    <t>FL</t>
  </si>
  <si>
    <t>00022045</t>
  </si>
  <si>
    <t>Sterling Care Forest Hill</t>
  </si>
  <si>
    <t>CAPITAL FUNDING LLC</t>
  </si>
  <si>
    <t>800258185</t>
  </si>
  <si>
    <t>Forest Hill</t>
  </si>
  <si>
    <t>01210058</t>
  </si>
  <si>
    <t>241(a) Improvement/ Addition on 232 Nursing/ ICF</t>
  </si>
  <si>
    <t>Elizabeth Seton Pediatric Center</t>
  </si>
  <si>
    <t>ZIEGLER FINANCING CORP</t>
  </si>
  <si>
    <t>ZSQ</t>
  </si>
  <si>
    <t>800226701</t>
  </si>
  <si>
    <t>White Plains</t>
  </si>
  <si>
    <t>NY</t>
  </si>
  <si>
    <t>Initially Endorsed</t>
  </si>
  <si>
    <t>Market/Green</t>
  </si>
  <si>
    <t>Impv/Adds</t>
  </si>
  <si>
    <t>01722210</t>
  </si>
  <si>
    <t>Advanced Center for Nursing and Rehabilitation</t>
  </si>
  <si>
    <t>800257182</t>
  </si>
  <si>
    <t>New Haven</t>
  </si>
  <si>
    <t>CT</t>
  </si>
  <si>
    <t>11322356</t>
  </si>
  <si>
    <t>Palomino Place</t>
  </si>
  <si>
    <t>800257920</t>
  </si>
  <si>
    <t>Mesquite</t>
  </si>
  <si>
    <t>TX</t>
  </si>
  <si>
    <t>12622253</t>
  </si>
  <si>
    <t>Arcadia Senior Living</t>
  </si>
  <si>
    <t>LUMENT REAL ESTATE CAPITAL LLC</t>
  </si>
  <si>
    <t>800500012</t>
  </si>
  <si>
    <t>Portland</t>
  </si>
  <si>
    <t>OR</t>
  </si>
  <si>
    <t>17122060</t>
  </si>
  <si>
    <t>223(f) Refi/ Purchase of 232 Board &amp; Care</t>
  </si>
  <si>
    <t>Maplewood Gardens Assisted Living</t>
  </si>
  <si>
    <t>RNB</t>
  </si>
  <si>
    <t>800500051</t>
  </si>
  <si>
    <t>Spokane</t>
  </si>
  <si>
    <t>WA</t>
  </si>
  <si>
    <t>Board and Care</t>
  </si>
  <si>
    <t>Board &amp; Care</t>
  </si>
  <si>
    <t>03422202</t>
  </si>
  <si>
    <t>Amoroso Wellness at York</t>
  </si>
  <si>
    <t>800257189</t>
  </si>
  <si>
    <t>York</t>
  </si>
  <si>
    <t>PA</t>
  </si>
  <si>
    <t>05122238</t>
  </si>
  <si>
    <t>Hanover Health and Rehabilitation Center</t>
  </si>
  <si>
    <t>800257583</t>
  </si>
  <si>
    <t>Mechanicsville</t>
  </si>
  <si>
    <t>12622256</t>
  </si>
  <si>
    <t>River Terrace Memory Care</t>
  </si>
  <si>
    <t>800499963</t>
  </si>
  <si>
    <t>Oregon City</t>
  </si>
  <si>
    <t>12322137</t>
  </si>
  <si>
    <t>Sierra Vista Highlands</t>
  </si>
  <si>
    <t>800258120</t>
  </si>
  <si>
    <t>Sierra Vista</t>
  </si>
  <si>
    <t>AZ</t>
  </si>
  <si>
    <t>07122572</t>
  </si>
  <si>
    <t>Evergreen Senior Living Chillicothe</t>
  </si>
  <si>
    <t>800258196</t>
  </si>
  <si>
    <t>Chillicothe</t>
  </si>
  <si>
    <t>04622158</t>
  </si>
  <si>
    <t>Daughters of Miriam Center for Nursing and Rehabil</t>
  </si>
  <si>
    <t>800500114</t>
  </si>
  <si>
    <t>05322270</t>
  </si>
  <si>
    <t>Alpine Health and Rehabilitation of Asheboro</t>
  </si>
  <si>
    <t>800257732</t>
  </si>
  <si>
    <t>Asheboro</t>
  </si>
  <si>
    <t>04622155</t>
  </si>
  <si>
    <t>The Ashford of Mount Washington</t>
  </si>
  <si>
    <t>800257855</t>
  </si>
  <si>
    <t>Cincinnati</t>
  </si>
  <si>
    <t>05122242</t>
  </si>
  <si>
    <t>Waterview Health &amp; Rehab Center</t>
  </si>
  <si>
    <t>800500086</t>
  </si>
  <si>
    <t>05122241</t>
  </si>
  <si>
    <t>Northern Neck Senior Care Community</t>
  </si>
  <si>
    <t>800500123</t>
  </si>
  <si>
    <t>05122243</t>
  </si>
  <si>
    <t>Three Rivers Health and Rehab Center</t>
  </si>
  <si>
    <t>800500132</t>
  </si>
  <si>
    <t>West Point</t>
  </si>
  <si>
    <t>03322148</t>
  </si>
  <si>
    <t>Grace Manor at North Park</t>
  </si>
  <si>
    <t>800257289</t>
  </si>
  <si>
    <t>Allison Park</t>
  </si>
  <si>
    <t>SIMS MORTGAGE FUNDING</t>
  </si>
  <si>
    <t>12922080</t>
  </si>
  <si>
    <t>ActivCare at Bressi Ranch</t>
  </si>
  <si>
    <t>800257388</t>
  </si>
  <si>
    <t>Carlsbad</t>
  </si>
  <si>
    <t>Green</t>
  </si>
  <si>
    <t>04422128</t>
  </si>
  <si>
    <t>Caretel Inns of Brighton</t>
  </si>
  <si>
    <t>FIRST AMERICAN CAPITAL GRP</t>
  </si>
  <si>
    <t>800257413</t>
  </si>
  <si>
    <t>Brighton</t>
  </si>
  <si>
    <t>MI</t>
  </si>
  <si>
    <t>03522112</t>
  </si>
  <si>
    <t>Excel Care at Egg Harbor</t>
  </si>
  <si>
    <t>800257505</t>
  </si>
  <si>
    <t>Egg Harbor Township</t>
  </si>
  <si>
    <t>NJ</t>
  </si>
  <si>
    <t>03522113</t>
  </si>
  <si>
    <t>Excel Care at the Pines</t>
  </si>
  <si>
    <t>800257551</t>
  </si>
  <si>
    <t>Atlantic City</t>
  </si>
  <si>
    <t>01222492</t>
  </si>
  <si>
    <t>The Sentinel of Port Jervis</t>
  </si>
  <si>
    <t>M &amp; T REALTY CORP</t>
  </si>
  <si>
    <t>800257883</t>
  </si>
  <si>
    <t>Port Jervis</t>
  </si>
  <si>
    <t>01222493</t>
  </si>
  <si>
    <t>The Eliot at Erie Station ALP</t>
  </si>
  <si>
    <t>800257884</t>
  </si>
  <si>
    <t>Middletown</t>
  </si>
  <si>
    <t>12422051</t>
  </si>
  <si>
    <t>Canyons Retirement Community</t>
  </si>
  <si>
    <t>WHITE OAK HEALTHCARE FINANCE LLC</t>
  </si>
  <si>
    <t>800256987</t>
  </si>
  <si>
    <t>Twin Falls</t>
  </si>
  <si>
    <t>ID</t>
  </si>
  <si>
    <t>07122563</t>
  </si>
  <si>
    <t>Arc at Chillicothe</t>
  </si>
  <si>
    <t>WALKER AND DUNLOP LLC</t>
  </si>
  <si>
    <t>800257653</t>
  </si>
  <si>
    <t>07122564</t>
  </si>
  <si>
    <t>Arc at El Paso</t>
  </si>
  <si>
    <t>800257672</t>
  </si>
  <si>
    <t>07122565</t>
  </si>
  <si>
    <t>Arc at Streator</t>
  </si>
  <si>
    <t>800257673</t>
  </si>
  <si>
    <t>Streator</t>
  </si>
  <si>
    <t>07122566</t>
  </si>
  <si>
    <t>Aperion Care Fox River</t>
  </si>
  <si>
    <t>800257674</t>
  </si>
  <si>
    <t>Elgin</t>
  </si>
  <si>
    <t>07122567</t>
  </si>
  <si>
    <t>Allure of Peru</t>
  </si>
  <si>
    <t>800257675</t>
  </si>
  <si>
    <t>Peru</t>
  </si>
  <si>
    <t>07122568</t>
  </si>
  <si>
    <t>Allure of Mendota</t>
  </si>
  <si>
    <t>800257676</t>
  </si>
  <si>
    <t>Mendota</t>
  </si>
  <si>
    <t>03422205</t>
  </si>
  <si>
    <t>Richboro Rehabilitation &amp; Nursing Center</t>
  </si>
  <si>
    <t>800257758</t>
  </si>
  <si>
    <t>Richboro</t>
  </si>
  <si>
    <t>03422206</t>
  </si>
  <si>
    <t>Rosewood Gardens Rehab</t>
  </si>
  <si>
    <t>800257759</t>
  </si>
  <si>
    <t>Broomall</t>
  </si>
  <si>
    <t>03322150</t>
  </si>
  <si>
    <t>Kurland P0714 Lock Haven Rehab &amp; Senior Living</t>
  </si>
  <si>
    <t>800257354</t>
  </si>
  <si>
    <t>Lock Haven</t>
  </si>
  <si>
    <t>04322183</t>
  </si>
  <si>
    <t>Altercare of Bucyrus Center for Rehab &amp; Nursing</t>
  </si>
  <si>
    <t>800257375</t>
  </si>
  <si>
    <t>11522396</t>
  </si>
  <si>
    <t>New Haven of Kerrville</t>
  </si>
  <si>
    <t>800257501</t>
  </si>
  <si>
    <t>Kerrville</t>
  </si>
  <si>
    <t>11522397</t>
  </si>
  <si>
    <t>New Haven of Schertz</t>
  </si>
  <si>
    <t>800257503</t>
  </si>
  <si>
    <t>Cibolo</t>
  </si>
  <si>
    <t>04222464</t>
  </si>
  <si>
    <t>Altercare of Wadsworth Center for Rehabilitation</t>
  </si>
  <si>
    <t>800257702</t>
  </si>
  <si>
    <t>Wadsworth</t>
  </si>
  <si>
    <t>01722214</t>
  </si>
  <si>
    <t>Chelsea Place Care Center</t>
  </si>
  <si>
    <t>800257465</t>
  </si>
  <si>
    <t>Hartford</t>
  </si>
  <si>
    <t>01722215</t>
  </si>
  <si>
    <t>Fresh River Healthcare</t>
  </si>
  <si>
    <t>800257466</t>
  </si>
  <si>
    <t>East Windsor</t>
  </si>
  <si>
    <t>01722216</t>
  </si>
  <si>
    <t>Touchpoints at Bloomfield</t>
  </si>
  <si>
    <t>800257467</t>
  </si>
  <si>
    <t>Bloomfield</t>
  </si>
  <si>
    <t>01722217</t>
  </si>
  <si>
    <t>Trinity Hill Care Center</t>
  </si>
  <si>
    <t>800257468</t>
  </si>
  <si>
    <t>04622153</t>
  </si>
  <si>
    <t>P0621 RaeAnn Mt Airy Gardens Rehab and Nursing Ctr</t>
  </si>
  <si>
    <t>800257797</t>
  </si>
  <si>
    <t>02422124</t>
  </si>
  <si>
    <t>Epsom Healthcare Center</t>
  </si>
  <si>
    <t>800256303</t>
  </si>
  <si>
    <t>Epsom</t>
  </si>
  <si>
    <t>NH</t>
  </si>
  <si>
    <t>11322340</t>
  </si>
  <si>
    <t>Onion Creek Nursing and Rehabilitation Center</t>
  </si>
  <si>
    <t>800256506</t>
  </si>
  <si>
    <t>Austin</t>
  </si>
  <si>
    <t>12243119</t>
  </si>
  <si>
    <t>232 NC/SR Asst'd Living</t>
  </si>
  <si>
    <t>Rancho Cucamonga Memory Care</t>
  </si>
  <si>
    <t>Under Const</t>
  </si>
  <si>
    <t>Construction Start</t>
  </si>
  <si>
    <t>RNL</t>
  </si>
  <si>
    <t>800256876</t>
  </si>
  <si>
    <t>Rancho Cucamonga</t>
  </si>
  <si>
    <t>NC/SR</t>
  </si>
  <si>
    <t>06722315</t>
  </si>
  <si>
    <t>Gardens of Eastbrooke</t>
  </si>
  <si>
    <t>800257287</t>
  </si>
  <si>
    <t>Casselberry</t>
  </si>
  <si>
    <t>06722316</t>
  </si>
  <si>
    <t>Gardens of Westbrooke</t>
  </si>
  <si>
    <t>800257288</t>
  </si>
  <si>
    <t>Zephyrhills</t>
  </si>
  <si>
    <t>05122239</t>
  </si>
  <si>
    <t>Mountain Laurel Rehabilitation and Nursing</t>
  </si>
  <si>
    <t>800257778</t>
  </si>
  <si>
    <t>Rural Retreat</t>
  </si>
  <si>
    <t>11322347</t>
  </si>
  <si>
    <t xml:space="preserve"> Texoma Healthcare Center</t>
  </si>
  <si>
    <t>800256988</t>
  </si>
  <si>
    <t>Sherman</t>
  </si>
  <si>
    <t>11322352</t>
  </si>
  <si>
    <t>Simpson Place</t>
  </si>
  <si>
    <t>800257389</t>
  </si>
  <si>
    <t>Dallas</t>
  </si>
  <si>
    <t>10122170</t>
  </si>
  <si>
    <t>Hampden Hills Post Acute</t>
  </si>
  <si>
    <t>800257523</t>
  </si>
  <si>
    <t>Aurora</t>
  </si>
  <si>
    <t>CO</t>
  </si>
  <si>
    <t>07122556</t>
  </si>
  <si>
    <t>Avantara Lake Zurich</t>
  </si>
  <si>
    <t>800257444</t>
  </si>
  <si>
    <t>Lake Zurich</t>
  </si>
  <si>
    <t>07122557</t>
  </si>
  <si>
    <t>Bella Terra Elmhurst</t>
  </si>
  <si>
    <t>800257445</t>
  </si>
  <si>
    <t>Elmhurst</t>
  </si>
  <si>
    <t>07122558</t>
  </si>
  <si>
    <t>Bella Terra Schaumburg</t>
  </si>
  <si>
    <t>800257446</t>
  </si>
  <si>
    <t>12122270</t>
  </si>
  <si>
    <t>Eden Healthcare Center</t>
  </si>
  <si>
    <t>Ikaria Mortgage LLC</t>
  </si>
  <si>
    <t>800258167</t>
  </si>
  <si>
    <t>Hayward</t>
  </si>
  <si>
    <t>08722062</t>
  </si>
  <si>
    <t>Newport Post-Acute and Rehabilitation Center</t>
  </si>
  <si>
    <t>800256296</t>
  </si>
  <si>
    <t>08722063</t>
  </si>
  <si>
    <t>Norris Post-Acute and Rehabilitation Center</t>
  </si>
  <si>
    <t>800256297</t>
  </si>
  <si>
    <t>Andersonville</t>
  </si>
  <si>
    <t>08122065</t>
  </si>
  <si>
    <t>Creekside Center for Rehabilitation &amp; Healing</t>
  </si>
  <si>
    <t>800257228</t>
  </si>
  <si>
    <t>Madison</t>
  </si>
  <si>
    <t>01722211</t>
  </si>
  <si>
    <t>Silver Springs Care Center</t>
  </si>
  <si>
    <t>800257462</t>
  </si>
  <si>
    <t>01722212</t>
  </si>
  <si>
    <t>Touchpoints at Manchester</t>
  </si>
  <si>
    <t>800257463</t>
  </si>
  <si>
    <t>01722213</t>
  </si>
  <si>
    <t>Westside Care Center</t>
  </si>
  <si>
    <t>800257464</t>
  </si>
  <si>
    <t>07522286</t>
  </si>
  <si>
    <t>Harvest Home Assisted Living</t>
  </si>
  <si>
    <t>CAPITAL ONE NA</t>
  </si>
  <si>
    <t>800257519</t>
  </si>
  <si>
    <t>WI</t>
  </si>
  <si>
    <t>07122569</t>
  </si>
  <si>
    <t>Allure of Geneseo</t>
  </si>
  <si>
    <t>800257775</t>
  </si>
  <si>
    <t>Geneseo</t>
  </si>
  <si>
    <t>07122570</t>
  </si>
  <si>
    <t>P0654 Allure HC Allure of Mt Carroll</t>
  </si>
  <si>
    <t>800257776</t>
  </si>
  <si>
    <t>Mount Carroll</t>
  </si>
  <si>
    <t>09222208</t>
  </si>
  <si>
    <t>Golden Horizons of Worthington</t>
  </si>
  <si>
    <t>JONES LANG LASALLE MULTIFAMILY, LLC</t>
  </si>
  <si>
    <t>800258055</t>
  </si>
  <si>
    <t>Worthington</t>
  </si>
  <si>
    <t>MN</t>
  </si>
  <si>
    <t>03422210</t>
  </si>
  <si>
    <t>Ivy Hill Post Acute Nursing &amp; Rehabilitation</t>
  </si>
  <si>
    <t>800500113</t>
  </si>
  <si>
    <t>Philadelphia</t>
  </si>
  <si>
    <t>06222113</t>
  </si>
  <si>
    <t>Hartford Health Care</t>
  </si>
  <si>
    <t>800256870</t>
  </si>
  <si>
    <t>AL</t>
  </si>
  <si>
    <t>10222120</t>
  </si>
  <si>
    <t>Diversicare of Hutchinson</t>
  </si>
  <si>
    <t>800256871</t>
  </si>
  <si>
    <t>Hutchinson</t>
  </si>
  <si>
    <t>KS</t>
  </si>
  <si>
    <t>06222115</t>
  </si>
  <si>
    <t>Park Place</t>
  </si>
  <si>
    <t>800256874</t>
  </si>
  <si>
    <t>Selma</t>
  </si>
  <si>
    <t>11522390</t>
  </si>
  <si>
    <t>Franklin Park Boerne</t>
  </si>
  <si>
    <t>800256875</t>
  </si>
  <si>
    <t>Boerne</t>
  </si>
  <si>
    <t>12322134</t>
  </si>
  <si>
    <t>Orchard Pointe at Terrazza</t>
  </si>
  <si>
    <t>GERSHMAN INVESTMENT</t>
  </si>
  <si>
    <t>800257563</t>
  </si>
  <si>
    <t>Peoria</t>
  </si>
  <si>
    <t>12222304</t>
  </si>
  <si>
    <t>Capistrano Beach Care Center</t>
  </si>
  <si>
    <t>800258038</t>
  </si>
  <si>
    <t>Dana Point</t>
  </si>
  <si>
    <t>03422204</t>
  </si>
  <si>
    <t>Highland Manor Rehabilitation and Nursing Center</t>
  </si>
  <si>
    <t>800257461</t>
  </si>
  <si>
    <t>Exeter</t>
  </si>
  <si>
    <t>09222209</t>
  </si>
  <si>
    <t>Cannon Rivers</t>
  </si>
  <si>
    <t>800258115</t>
  </si>
  <si>
    <t>Cannon Falls</t>
  </si>
  <si>
    <t>09122042</t>
  </si>
  <si>
    <t>Legends on Lake Lorraine</t>
  </si>
  <si>
    <t>800256378</t>
  </si>
  <si>
    <t>SD</t>
  </si>
  <si>
    <t>11522409</t>
  </si>
  <si>
    <t>La Hacienda De Paz</t>
  </si>
  <si>
    <t>800258022</t>
  </si>
  <si>
    <t>Eagle Pass</t>
  </si>
  <si>
    <t>08222097</t>
  </si>
  <si>
    <t>The Woods, A Nightingale Community</t>
  </si>
  <si>
    <t>800257615</t>
  </si>
  <si>
    <t>Monticello</t>
  </si>
  <si>
    <t>AR</t>
  </si>
  <si>
    <t>08222098</t>
  </si>
  <si>
    <t>Nightingale at Arkadelphia</t>
  </si>
  <si>
    <t>800257616</t>
  </si>
  <si>
    <t>07122571</t>
  </si>
  <si>
    <t>Grand View Alzheimer's Special Care Center</t>
  </si>
  <si>
    <t>800257921</t>
  </si>
  <si>
    <t>06122232</t>
  </si>
  <si>
    <t>Ross Memorial Health Care Center</t>
  </si>
  <si>
    <t>800257230</t>
  </si>
  <si>
    <t>Kennesaw</t>
  </si>
  <si>
    <t>GA</t>
  </si>
  <si>
    <t>04422130</t>
  </si>
  <si>
    <t>The Orchards Michigan at Redford</t>
  </si>
  <si>
    <t>800257556</t>
  </si>
  <si>
    <t>Redford Charter Twp</t>
  </si>
  <si>
    <t>04422131</t>
  </si>
  <si>
    <t>The Orchards Michigan at Roseville</t>
  </si>
  <si>
    <t>800257557</t>
  </si>
  <si>
    <t>04422132</t>
  </si>
  <si>
    <t>The Orchards Michigan at Southgate</t>
  </si>
  <si>
    <t>800257558</t>
  </si>
  <si>
    <t>04422133</t>
  </si>
  <si>
    <t>P0642 The Orchards Michigan at Wayne</t>
  </si>
  <si>
    <t>800257559</t>
  </si>
  <si>
    <t>Wayne</t>
  </si>
  <si>
    <t>04422134</t>
  </si>
  <si>
    <t>The Orchards Michigan at Harper Woods</t>
  </si>
  <si>
    <t>800257582</t>
  </si>
  <si>
    <t>Harper Woods</t>
  </si>
  <si>
    <t>08249002</t>
  </si>
  <si>
    <t>232(i) Fire safety Equipment on 232 Health Care Facility</t>
  </si>
  <si>
    <t>StoneBridge of Heber Springs</t>
  </si>
  <si>
    <t>RNS</t>
  </si>
  <si>
    <t>800249703</t>
  </si>
  <si>
    <t>Heber Springs</t>
  </si>
  <si>
    <t>232 Health Care-NH/ICF, ALF or B&amp;C</t>
  </si>
  <si>
    <t>11522384</t>
  </si>
  <si>
    <t>Twin Pines North Nursing and Rehabilitation Center</t>
  </si>
  <si>
    <t>800256524</t>
  </si>
  <si>
    <t>Victoria</t>
  </si>
  <si>
    <t>04422122</t>
  </si>
  <si>
    <t>Shelby Health and Rehabilitation Center</t>
  </si>
  <si>
    <t>800257069</t>
  </si>
  <si>
    <t>Shelby Twp</t>
  </si>
  <si>
    <t>02322265</t>
  </si>
  <si>
    <t xml:space="preserve"> Woburn Rehabilitation and Nursing Center</t>
  </si>
  <si>
    <t>800257763</t>
  </si>
  <si>
    <t>MA</t>
  </si>
  <si>
    <t>11422150</t>
  </si>
  <si>
    <t>Baywood Crossing Rehab and Healthcare Center</t>
  </si>
  <si>
    <t>800242729</t>
  </si>
  <si>
    <t>03422194</t>
  </si>
  <si>
    <t>Pleasant Acres Rehabilitation and Nursing Center</t>
  </si>
  <si>
    <t>800255514</t>
  </si>
  <si>
    <t>02322256</t>
  </si>
  <si>
    <t>Champion Rehabilitation and Nursing Center</t>
  </si>
  <si>
    <t>800256485</t>
  </si>
  <si>
    <t>Brockton</t>
  </si>
  <si>
    <t>12122263</t>
  </si>
  <si>
    <t>The Ridge Post-Acute</t>
  </si>
  <si>
    <t>800257017</t>
  </si>
  <si>
    <t>San Jose</t>
  </si>
  <si>
    <t>FORBRIGHT BANK</t>
  </si>
  <si>
    <t>08422096</t>
  </si>
  <si>
    <t>Northland Rehabilitation and Health Care Center</t>
  </si>
  <si>
    <t>800257152</t>
  </si>
  <si>
    <t>Kansas City</t>
  </si>
  <si>
    <t>MO</t>
  </si>
  <si>
    <t>11322353</t>
  </si>
  <si>
    <t>Ashwood Court</t>
  </si>
  <si>
    <t>800257613</t>
  </si>
  <si>
    <t>North Richland Hills</t>
  </si>
  <si>
    <t>13622099</t>
  </si>
  <si>
    <t>Capital Post Acute</t>
  </si>
  <si>
    <t>800257632</t>
  </si>
  <si>
    <t>Sacramento</t>
  </si>
  <si>
    <t>02322259</t>
  </si>
  <si>
    <t>P0647 Agawam East Rehab and Nursing</t>
  </si>
  <si>
    <t>800257633</t>
  </si>
  <si>
    <t>Agawam</t>
  </si>
  <si>
    <t>02322260</t>
  </si>
  <si>
    <t>P0647 Agawam South Rehab and Nursing</t>
  </si>
  <si>
    <t>800257634</t>
  </si>
  <si>
    <t>02322261</t>
  </si>
  <si>
    <t>P0647 Agawam West Rehab and Nursing</t>
  </si>
  <si>
    <t>800257635</t>
  </si>
  <si>
    <t>04322189</t>
  </si>
  <si>
    <t>The Inn at Library Way</t>
  </si>
  <si>
    <t>800257708</t>
  </si>
  <si>
    <t>Hilliard</t>
  </si>
  <si>
    <t>09222211</t>
  </si>
  <si>
    <t>Southview Acres Healthcare Center</t>
  </si>
  <si>
    <t>800258214</t>
  </si>
  <si>
    <t>West Saint Paul</t>
  </si>
  <si>
    <t>04422124</t>
  </si>
  <si>
    <t>Regency at Grand Blanc</t>
  </si>
  <si>
    <t>800257233</t>
  </si>
  <si>
    <t>04422125</t>
  </si>
  <si>
    <t>St. Anthony Healthcare Center</t>
  </si>
  <si>
    <t>800257234</t>
  </si>
  <si>
    <t>Warren</t>
  </si>
  <si>
    <t>08122066</t>
  </si>
  <si>
    <t xml:space="preserve"> Trevecca Center for Rehabilitation and Healing</t>
  </si>
  <si>
    <t>800257326</t>
  </si>
  <si>
    <t>Nashville</t>
  </si>
  <si>
    <t>04222436</t>
  </si>
  <si>
    <t>Aristocrat Berea Skilled Nursing Home &amp; Rehab</t>
  </si>
  <si>
    <t>800256886</t>
  </si>
  <si>
    <t>04222438</t>
  </si>
  <si>
    <t>Astoria Place of Waterville</t>
  </si>
  <si>
    <t>800256902</t>
  </si>
  <si>
    <t>Waterville</t>
  </si>
  <si>
    <t>04222439</t>
  </si>
  <si>
    <t>Candlewood Park</t>
  </si>
  <si>
    <t>800256903</t>
  </si>
  <si>
    <t>East Cleveland</t>
  </si>
  <si>
    <t>04222440</t>
  </si>
  <si>
    <t>City View Nursing and Rehabilitation Center</t>
  </si>
  <si>
    <t>800256904</t>
  </si>
  <si>
    <t>Cleveland</t>
  </si>
  <si>
    <t>12122269</t>
  </si>
  <si>
    <t>Brighton Post Acute</t>
  </si>
  <si>
    <t>800257795</t>
  </si>
  <si>
    <t>Hanford</t>
  </si>
  <si>
    <t>03322153</t>
  </si>
  <si>
    <t>P0706 Smilow PA Greenfield Healthcare Rehab</t>
  </si>
  <si>
    <t>800258163</t>
  </si>
  <si>
    <t>Erie</t>
  </si>
  <si>
    <t>12722176</t>
  </si>
  <si>
    <t>Regency Newcastle</t>
  </si>
  <si>
    <t>800257677</t>
  </si>
  <si>
    <t>Newcastle</t>
  </si>
  <si>
    <t>07322378</t>
  </si>
  <si>
    <t>The Restoracy of Whitestown</t>
  </si>
  <si>
    <t>800257906</t>
  </si>
  <si>
    <t>Whitestown</t>
  </si>
  <si>
    <t>11522398</t>
  </si>
  <si>
    <t>Coronado at Stone Oak</t>
  </si>
  <si>
    <t>800257524</t>
  </si>
  <si>
    <t>San Antonio</t>
  </si>
  <si>
    <t>04622148</t>
  </si>
  <si>
    <t>Maple Rehab and Nursing</t>
  </si>
  <si>
    <t>800257121</t>
  </si>
  <si>
    <t>Eaton</t>
  </si>
  <si>
    <t>03322149</t>
  </si>
  <si>
    <t>Wecare at Rolling Meadows Rehab and Nursing Center</t>
  </si>
  <si>
    <t>800257297</t>
  </si>
  <si>
    <t>Waynesburg</t>
  </si>
  <si>
    <t>06122235</t>
  </si>
  <si>
    <t xml:space="preserve"> Pruitt Health - Marietta</t>
  </si>
  <si>
    <t>800257417</t>
  </si>
  <si>
    <t>06122236</t>
  </si>
  <si>
    <t>The Oaks - Athens Skilled Nursing</t>
  </si>
  <si>
    <t>800257418</t>
  </si>
  <si>
    <t>Athens</t>
  </si>
  <si>
    <t>11522399</t>
  </si>
  <si>
    <t>P0676 CSNHC Pebble Creek Nursing Center</t>
  </si>
  <si>
    <t>800257576</t>
  </si>
  <si>
    <t>07522281</t>
  </si>
  <si>
    <t xml:space="preserve"> Crossroads Care Center Pewaukee</t>
  </si>
  <si>
    <t>800257260</t>
  </si>
  <si>
    <t>Pewaukee</t>
  </si>
  <si>
    <t>03122183</t>
  </si>
  <si>
    <t>AristaCare at Parkside</t>
  </si>
  <si>
    <t>800257394</t>
  </si>
  <si>
    <t>Linden</t>
  </si>
  <si>
    <t>12222283</t>
  </si>
  <si>
    <t>Ambassador Garden</t>
  </si>
  <si>
    <t>800255369</t>
  </si>
  <si>
    <t>Reseda</t>
  </si>
  <si>
    <t>12222284</t>
  </si>
  <si>
    <t>Fine Gold Manor Retirement</t>
  </si>
  <si>
    <t>800255372</t>
  </si>
  <si>
    <t>North Hollywood</t>
  </si>
  <si>
    <t>06122239</t>
  </si>
  <si>
    <t>Marietta Center for Nursing and Healing</t>
  </si>
  <si>
    <t>800257654</t>
  </si>
  <si>
    <t>03322152</t>
  </si>
  <si>
    <t>P0706 Smilow PA Oakwood Heights Village</t>
  </si>
  <si>
    <t>800257907</t>
  </si>
  <si>
    <t>Oil City</t>
  </si>
  <si>
    <t>11422156</t>
  </si>
  <si>
    <t>Legacies Nursing and Rehabilitation</t>
  </si>
  <si>
    <t>800258002</t>
  </si>
  <si>
    <t>Hemphill</t>
  </si>
  <si>
    <t>05122229</t>
  </si>
  <si>
    <t>Albemarle Health &amp; Rehabilitation Center</t>
  </si>
  <si>
    <t>800257061</t>
  </si>
  <si>
    <t>Charlottsville</t>
  </si>
  <si>
    <t>05122230</t>
  </si>
  <si>
    <t>Berkshire Health &amp; Rehabilitation Center</t>
  </si>
  <si>
    <t>800257062</t>
  </si>
  <si>
    <t>05122231</t>
  </si>
  <si>
    <t>Chesapeake Health and Rehabilitation Center</t>
  </si>
  <si>
    <t>800257064</t>
  </si>
  <si>
    <t>Chesapeake</t>
  </si>
  <si>
    <t>05122232</t>
  </si>
  <si>
    <t>Lynchburg Health &amp; Rehabilitation Center</t>
  </si>
  <si>
    <t>800257065</t>
  </si>
  <si>
    <t>05122233</t>
  </si>
  <si>
    <t>Parham Health Care &amp; Rehabilitation Center</t>
  </si>
  <si>
    <t>800257066</t>
  </si>
  <si>
    <t>Richmond</t>
  </si>
  <si>
    <t>05122234</t>
  </si>
  <si>
    <t>Raleigh Court Health and Rehabilitation Center</t>
  </si>
  <si>
    <t>800257067</t>
  </si>
  <si>
    <t>05122235</t>
  </si>
  <si>
    <t>Stanleytown Health and Rehabilitation Center</t>
  </si>
  <si>
    <t>800257068</t>
  </si>
  <si>
    <t>Bassett</t>
  </si>
  <si>
    <t>14022018</t>
  </si>
  <si>
    <t>Regency at Puakea</t>
  </si>
  <si>
    <t>800257124</t>
  </si>
  <si>
    <t>Lihue</t>
  </si>
  <si>
    <t>HI</t>
  </si>
  <si>
    <t>04722142</t>
  </si>
  <si>
    <t>Clearstream Rehabilitation and Nursing Center</t>
  </si>
  <si>
    <t>800257614</t>
  </si>
  <si>
    <t>Hastings</t>
  </si>
  <si>
    <t>04422135</t>
  </si>
  <si>
    <t>Springcreek Rehabilitation and Nursing Center</t>
  </si>
  <si>
    <t>800257630</t>
  </si>
  <si>
    <t>Adrian</t>
  </si>
  <si>
    <t>04422136</t>
  </si>
  <si>
    <t>Seacrest Rehabilitation and Nursing Center</t>
  </si>
  <si>
    <t>800257631</t>
  </si>
  <si>
    <t>Monroe</t>
  </si>
  <si>
    <t>11422152</t>
  </si>
  <si>
    <t>Sodalis College Station</t>
  </si>
  <si>
    <t>800257473</t>
  </si>
  <si>
    <t>07522251</t>
  </si>
  <si>
    <t>P0544 BayOS Bay at Oconto</t>
  </si>
  <si>
    <t>800254936</t>
  </si>
  <si>
    <t>Oconto</t>
  </si>
  <si>
    <t>01222485</t>
  </si>
  <si>
    <t>White Oaks Rehabilitation and Nursing Center</t>
  </si>
  <si>
    <t>800256960</t>
  </si>
  <si>
    <t>08322130</t>
  </si>
  <si>
    <t>Friendship Towers</t>
  </si>
  <si>
    <t>800257334</t>
  </si>
  <si>
    <t>Lexington</t>
  </si>
  <si>
    <t>10122171</t>
  </si>
  <si>
    <t>Lowry Hills Care and Rehabilitation</t>
  </si>
  <si>
    <t>800257777</t>
  </si>
  <si>
    <t>12622240</t>
  </si>
  <si>
    <t>Whitewood Gardens</t>
  </si>
  <si>
    <t>800256750</t>
  </si>
  <si>
    <t>06322139</t>
  </si>
  <si>
    <t>Hampton Manor Deerwood</t>
  </si>
  <si>
    <t>800256835</t>
  </si>
  <si>
    <t>Ocala</t>
  </si>
  <si>
    <t>11322339</t>
  </si>
  <si>
    <t>Mystic Park Nursing and Rehabilitation Center</t>
  </si>
  <si>
    <t>800256505</t>
  </si>
  <si>
    <t>05222158</t>
  </si>
  <si>
    <t>Autumn Lake Healthcare at Arlington</t>
  </si>
  <si>
    <t>800257285</t>
  </si>
  <si>
    <t>Baltimore</t>
  </si>
  <si>
    <t>05222159</t>
  </si>
  <si>
    <t>Autumn Lake Healthcare Post Acute Care Center</t>
  </si>
  <si>
    <t>800257331</t>
  </si>
  <si>
    <t>04222453</t>
  </si>
  <si>
    <t>Beachwood Pointe Care Center</t>
  </si>
  <si>
    <t>800257395</t>
  </si>
  <si>
    <t>11422151</t>
  </si>
  <si>
    <t>P0480 HMG Healthcare Park Manor of South Belt</t>
  </si>
  <si>
    <t>800257019</t>
  </si>
  <si>
    <t>Houston</t>
  </si>
  <si>
    <t>08122067</t>
  </si>
  <si>
    <t>Dyersburg Health and Rehabilitation Center</t>
  </si>
  <si>
    <t>800257335</t>
  </si>
  <si>
    <t>Dyersburg</t>
  </si>
  <si>
    <t>08122068</t>
  </si>
  <si>
    <t>Highlands Health and Rehabilitation Center</t>
  </si>
  <si>
    <t>800257336</t>
  </si>
  <si>
    <t>Memphis</t>
  </si>
  <si>
    <t>09222202</t>
  </si>
  <si>
    <t>Edenbrook of Edina</t>
  </si>
  <si>
    <t>800257707</t>
  </si>
  <si>
    <t>Edina</t>
  </si>
  <si>
    <t>08222096</t>
  </si>
  <si>
    <t>Springs of Barrow</t>
  </si>
  <si>
    <t>800257584</t>
  </si>
  <si>
    <t>10122169</t>
  </si>
  <si>
    <t>The Center at Foresight</t>
  </si>
  <si>
    <t>800257469</t>
  </si>
  <si>
    <t>Grand Junction</t>
  </si>
  <si>
    <t>03122166</t>
  </si>
  <si>
    <t>Manahawkin Health and Rehabilitation Center</t>
  </si>
  <si>
    <t>800255879</t>
  </si>
  <si>
    <t>Manahawkin</t>
  </si>
  <si>
    <t>11522382</t>
  </si>
  <si>
    <t>The Heights of Alamo</t>
  </si>
  <si>
    <t>800256355</t>
  </si>
  <si>
    <t>Alamo</t>
  </si>
  <si>
    <t>05122227</t>
  </si>
  <si>
    <t>Springtree Healthcare and Rehab Center</t>
  </si>
  <si>
    <t>800257059</t>
  </si>
  <si>
    <t>05122228</t>
  </si>
  <si>
    <t>Virginia Beach Healthcare and Rehabilitation</t>
  </si>
  <si>
    <t>800257060</t>
  </si>
  <si>
    <t>Virginia Beach</t>
  </si>
  <si>
    <t>03122184</t>
  </si>
  <si>
    <t>Complete Care at Woodlands</t>
  </si>
  <si>
    <t>800257449</t>
  </si>
  <si>
    <t>Toms Rive</t>
  </si>
  <si>
    <t>06322129</t>
  </si>
  <si>
    <t>Coquina Center</t>
  </si>
  <si>
    <t>800256691</t>
  </si>
  <si>
    <t>Ormond Beach</t>
  </si>
  <si>
    <t>06722312</t>
  </si>
  <si>
    <t>Fairway Oaks Center</t>
  </si>
  <si>
    <t>800256692</t>
  </si>
  <si>
    <t>Tampa</t>
  </si>
  <si>
    <t>06722313</t>
  </si>
  <si>
    <t>Island Lake Center</t>
  </si>
  <si>
    <t>800256693</t>
  </si>
  <si>
    <t>Longwood</t>
  </si>
  <si>
    <t>06722314</t>
  </si>
  <si>
    <t>Tierra Pines Center</t>
  </si>
  <si>
    <t>800256694</t>
  </si>
  <si>
    <t>Largo</t>
  </si>
  <si>
    <t>01222487</t>
  </si>
  <si>
    <t>Unionport Residence Rebekah ALP</t>
  </si>
  <si>
    <t>800257011</t>
  </si>
  <si>
    <t>Bronx</t>
  </si>
  <si>
    <t>11622043</t>
  </si>
  <si>
    <t>Desert Springs Healthcare</t>
  </si>
  <si>
    <t>800257286</t>
  </si>
  <si>
    <t>Hobbs</t>
  </si>
  <si>
    <t>NM</t>
  </si>
  <si>
    <t>11622044</t>
  </si>
  <si>
    <t>Lovington Healthcare</t>
  </si>
  <si>
    <t>800257332</t>
  </si>
  <si>
    <t>Lovington</t>
  </si>
  <si>
    <t>11622045</t>
  </si>
  <si>
    <t>White Sands Healthcare</t>
  </si>
  <si>
    <t>800257350</t>
  </si>
  <si>
    <t>11622046</t>
  </si>
  <si>
    <t>Odelia Healthcare</t>
  </si>
  <si>
    <t>800257351</t>
  </si>
  <si>
    <t>Albuquerque</t>
  </si>
  <si>
    <t>08522114</t>
  </si>
  <si>
    <t>St. Sophia Health and Rehabilitation</t>
  </si>
  <si>
    <t>800257292</t>
  </si>
  <si>
    <t>Florissant</t>
  </si>
  <si>
    <t>03422198</t>
  </si>
  <si>
    <t>Kearsley Rehabilitation and Nursing Center</t>
  </si>
  <si>
    <t>800256223</t>
  </si>
  <si>
    <t>11322345</t>
  </si>
  <si>
    <t>Woodlands Place Rehabilitation Suites</t>
  </si>
  <si>
    <t>800256707</t>
  </si>
  <si>
    <t>Dennison</t>
  </si>
  <si>
    <t>07522284</t>
  </si>
  <si>
    <t>Serenity Villa Assisted Living</t>
  </si>
  <si>
    <t>800257355</t>
  </si>
  <si>
    <t>Slinger</t>
  </si>
  <si>
    <t>12722169</t>
  </si>
  <si>
    <t>Bothell Health Care</t>
  </si>
  <si>
    <t>800255881</t>
  </si>
  <si>
    <t>Bothell</t>
  </si>
  <si>
    <t>12222301</t>
  </si>
  <si>
    <t>Lemon House Holdings</t>
  </si>
  <si>
    <t>800257251</t>
  </si>
  <si>
    <t>Merced</t>
  </si>
  <si>
    <t>07522293</t>
  </si>
  <si>
    <t>P0307 Stesel Whispering Pines Nursing and Rehab</t>
  </si>
  <si>
    <t>800257705</t>
  </si>
  <si>
    <t>Ripon</t>
  </si>
  <si>
    <t>07522294</t>
  </si>
  <si>
    <t>Eden Vista Ripon</t>
  </si>
  <si>
    <t>800257706</t>
  </si>
  <si>
    <t>05422124</t>
  </si>
  <si>
    <t>Bennettsville Health and Rehabilitation Center</t>
  </si>
  <si>
    <t>800256708</t>
  </si>
  <si>
    <t>SC</t>
  </si>
  <si>
    <t>05422122</t>
  </si>
  <si>
    <t>The Palms at Florence</t>
  </si>
  <si>
    <t>800256334</t>
  </si>
  <si>
    <t>Florence</t>
  </si>
  <si>
    <t>05422123</t>
  </si>
  <si>
    <t>Southland Health Care Center</t>
  </si>
  <si>
    <t>800256335</t>
  </si>
  <si>
    <t>06322134</t>
  </si>
  <si>
    <t>North Beach Healthcare and Rehabilitation Center</t>
  </si>
  <si>
    <t>800256773</t>
  </si>
  <si>
    <t>North Miami</t>
  </si>
  <si>
    <t>06322135</t>
  </si>
  <si>
    <t>Sunset Lake Healthcare and Rehabilitation Center</t>
  </si>
  <si>
    <t>800256776</t>
  </si>
  <si>
    <t>Venice</t>
  </si>
  <si>
    <t>06322137</t>
  </si>
  <si>
    <t>Villa Healthcare and Rehabilitation Center</t>
  </si>
  <si>
    <t>800256781</t>
  </si>
  <si>
    <t>Deland</t>
  </si>
  <si>
    <t>06322138</t>
  </si>
  <si>
    <t>Wilton Manors Healthcare &amp; Rehabilitation Center</t>
  </si>
  <si>
    <t>800256782</t>
  </si>
  <si>
    <t>06522095</t>
  </si>
  <si>
    <t>Dogwood of New Albany</t>
  </si>
  <si>
    <t>800257458</t>
  </si>
  <si>
    <t>New Albany</t>
  </si>
  <si>
    <t>MS</t>
  </si>
  <si>
    <t>06522096</t>
  </si>
  <si>
    <t>Magnolia Place New Albany</t>
  </si>
  <si>
    <t>800257459</t>
  </si>
  <si>
    <t>04622146</t>
  </si>
  <si>
    <t>Sanctuary Pointe Nursing &amp; Rehab Center</t>
  </si>
  <si>
    <t>800256591</t>
  </si>
  <si>
    <t>02622021</t>
  </si>
  <si>
    <t>Crescent Manor Nursing &amp; Rehab</t>
  </si>
  <si>
    <t>800256772</t>
  </si>
  <si>
    <t>Bennington</t>
  </si>
  <si>
    <t>VT</t>
  </si>
  <si>
    <t>04222435</t>
  </si>
  <si>
    <t>Meadow Wind Healthcare</t>
  </si>
  <si>
    <t>800256837</t>
  </si>
  <si>
    <t>Massillon</t>
  </si>
  <si>
    <t>05422126</t>
  </si>
  <si>
    <t>P0323 Cardinal Magnolia Manor Inman</t>
  </si>
  <si>
    <t>800257070</t>
  </si>
  <si>
    <t>Inman</t>
  </si>
  <si>
    <t>05222161</t>
  </si>
  <si>
    <t>Sterling Care Rockville Nursing</t>
  </si>
  <si>
    <t>800257562</t>
  </si>
  <si>
    <t>Rockville</t>
  </si>
  <si>
    <t>12122268</t>
  </si>
  <si>
    <t>Palms Care Center</t>
  </si>
  <si>
    <t>800257504</t>
  </si>
  <si>
    <t>Chowchilla</t>
  </si>
  <si>
    <t>12122264</t>
  </si>
  <si>
    <t>Crescent Oaks Memory Care</t>
  </si>
  <si>
    <t>800257116</t>
  </si>
  <si>
    <t>Sunnyvale</t>
  </si>
  <si>
    <t>12122266</t>
  </si>
  <si>
    <t>Silver Oaks Memory Care</t>
  </si>
  <si>
    <t>800257149</t>
  </si>
  <si>
    <t>01622041</t>
  </si>
  <si>
    <t>Brentwood by the Bay</t>
  </si>
  <si>
    <t>800257118</t>
  </si>
  <si>
    <t>RI</t>
  </si>
  <si>
    <t>06322140</t>
  </si>
  <si>
    <t>Lakeside Center for Rehabilitation and Healing</t>
  </si>
  <si>
    <t>800257390</t>
  </si>
  <si>
    <t>Jacksonville</t>
  </si>
  <si>
    <t>03122177</t>
  </si>
  <si>
    <t>Complete Care at Arbors</t>
  </si>
  <si>
    <t>800256645</t>
  </si>
  <si>
    <t>Toms River</t>
  </si>
  <si>
    <t>04622149</t>
  </si>
  <si>
    <t>Continental Manor Nursing and Rehab Center</t>
  </si>
  <si>
    <t>800257291</t>
  </si>
  <si>
    <t>Blanchester</t>
  </si>
  <si>
    <t>01422188</t>
  </si>
  <si>
    <t>223(a)(7) Refi of 223f Nursing/ ICF</t>
  </si>
  <si>
    <t>Katherine Luther Residential HC Rehab Ctr</t>
  </si>
  <si>
    <t>CENTURY HEALTH &amp; HOUSING CAPITAL, LLC</t>
  </si>
  <si>
    <t>RFP</t>
  </si>
  <si>
    <t>800027841</t>
  </si>
  <si>
    <t>01222475</t>
  </si>
  <si>
    <t>Palm Gardens Center for Nursing and Rehabilitation</t>
  </si>
  <si>
    <t>800255967</t>
  </si>
  <si>
    <t>Brooklyn</t>
  </si>
  <si>
    <t>11522388</t>
  </si>
  <si>
    <t>Las Alturas Nursing &amp; Transitional Care</t>
  </si>
  <si>
    <t>800256684</t>
  </si>
  <si>
    <t>Laredo</t>
  </si>
  <si>
    <t>05222155</t>
  </si>
  <si>
    <t>Orchard Hill Rehabilitation and Healthcare Center</t>
  </si>
  <si>
    <t>800256983</t>
  </si>
  <si>
    <t>03422199</t>
  </si>
  <si>
    <t>Willow Brook Rehabilitation and Healthcare Center</t>
  </si>
  <si>
    <t>800256337</t>
  </si>
  <si>
    <t>Kutztown</t>
  </si>
  <si>
    <t>07522276</t>
  </si>
  <si>
    <t>Divine Rehabilitation and Nursing at St Croix</t>
  </si>
  <si>
    <t>800256825</t>
  </si>
  <si>
    <t>St Croix Falls</t>
  </si>
  <si>
    <t>09222201</t>
  </si>
  <si>
    <t>Pillars of Mankato</t>
  </si>
  <si>
    <t>COLLIERS MORTGAGE LLC</t>
  </si>
  <si>
    <t>800256943</t>
  </si>
  <si>
    <t>Mankato</t>
  </si>
  <si>
    <t>02322248</t>
  </si>
  <si>
    <t>Chicopee Rehabilitation and Nursing Center</t>
  </si>
  <si>
    <t>800256066</t>
  </si>
  <si>
    <t>Chicopee</t>
  </si>
  <si>
    <t>05422125</t>
  </si>
  <si>
    <t>Lancaster Grove Senior Living</t>
  </si>
  <si>
    <t>800256884</t>
  </si>
  <si>
    <t>04322178</t>
  </si>
  <si>
    <t>Prestige Rehab and Nursing</t>
  </si>
  <si>
    <t>800257120</t>
  </si>
  <si>
    <t>04222456</t>
  </si>
  <si>
    <t>Deer Creek Lodge</t>
  </si>
  <si>
    <t>800257433</t>
  </si>
  <si>
    <t>04222444</t>
  </si>
  <si>
    <t>The Inn at Ashland Woods</t>
  </si>
  <si>
    <t>800257012</t>
  </si>
  <si>
    <t>05122220</t>
  </si>
  <si>
    <t>Autumn Care of Altavista</t>
  </si>
  <si>
    <t>800257029</t>
  </si>
  <si>
    <t>Altavista</t>
  </si>
  <si>
    <t>04222445</t>
  </si>
  <si>
    <t>Bath Creek Estates</t>
  </si>
  <si>
    <t>800257030</t>
  </si>
  <si>
    <t>Cuyahoga Falls</t>
  </si>
  <si>
    <t>05122222</t>
  </si>
  <si>
    <t>Nova Health and Rehab Center</t>
  </si>
  <si>
    <t>800257032</t>
  </si>
  <si>
    <t>Weber City</t>
  </si>
  <si>
    <t>05322266</t>
  </si>
  <si>
    <t>Autumn Care of Statesville</t>
  </si>
  <si>
    <t>800257033</t>
  </si>
  <si>
    <t>Statesville</t>
  </si>
  <si>
    <t>03322151</t>
  </si>
  <si>
    <t>Hilltop Healthcare and Rehabilitation Center</t>
  </si>
  <si>
    <t>800257391</t>
  </si>
  <si>
    <t>05122223</t>
  </si>
  <si>
    <t>Norfolk Health and Rehabilitation Center</t>
  </si>
  <si>
    <t>800257054</t>
  </si>
  <si>
    <t>05122224</t>
  </si>
  <si>
    <t>Piney Forest Health and Rehabilitation Center</t>
  </si>
  <si>
    <t>800257055</t>
  </si>
  <si>
    <t>Danville</t>
  </si>
  <si>
    <t>05122225</t>
  </si>
  <si>
    <t>Riverside Health and Rehabilitation Center</t>
  </si>
  <si>
    <t>800257056</t>
  </si>
  <si>
    <t>05122226</t>
  </si>
  <si>
    <t>Salem Health and Rehabilitation Center</t>
  </si>
  <si>
    <t>800257057</t>
  </si>
  <si>
    <t>Salem</t>
  </si>
  <si>
    <t>04222446</t>
  </si>
  <si>
    <t>Rae-Ann Westlake</t>
  </si>
  <si>
    <t>800257095</t>
  </si>
  <si>
    <t>Westlake</t>
  </si>
  <si>
    <t>04222447</t>
  </si>
  <si>
    <t>Rae-Ann Suburban</t>
  </si>
  <si>
    <t>800257096</t>
  </si>
  <si>
    <t>04222448</t>
  </si>
  <si>
    <t>Rae Ann Geneva</t>
  </si>
  <si>
    <t>800257097</t>
  </si>
  <si>
    <t>06322132</t>
  </si>
  <si>
    <t>Coral Reef Subacute Care Center</t>
  </si>
  <si>
    <t>800256770</t>
  </si>
  <si>
    <t>Miami</t>
  </si>
  <si>
    <t>04222442</t>
  </si>
  <si>
    <t>Avenue at Medina</t>
  </si>
  <si>
    <t>800256989</t>
  </si>
  <si>
    <t>Medina</t>
  </si>
  <si>
    <t>12222300</t>
  </si>
  <si>
    <t>Leisure Glen Post Acute Care Center</t>
  </si>
  <si>
    <t>800257126</t>
  </si>
  <si>
    <t>Glendale</t>
  </si>
  <si>
    <t>03422201</t>
  </si>
  <si>
    <t>Spring Creek Rehab &amp; Healthcare Center</t>
  </si>
  <si>
    <t>800257010</t>
  </si>
  <si>
    <t>Harrisburg</t>
  </si>
  <si>
    <t>07322370</t>
  </si>
  <si>
    <t>Aster Place</t>
  </si>
  <si>
    <t>800257053</t>
  </si>
  <si>
    <t>Lafayette</t>
  </si>
  <si>
    <t>07522279</t>
  </si>
  <si>
    <t>Dimensions Living Appleton</t>
  </si>
  <si>
    <t>800257147</t>
  </si>
  <si>
    <t>Appleton</t>
  </si>
  <si>
    <t>05222154</t>
  </si>
  <si>
    <t>Solomons Nursing Rehab Center</t>
  </si>
  <si>
    <t>800256819</t>
  </si>
  <si>
    <t>Solomons</t>
  </si>
  <si>
    <t>06322133</t>
  </si>
  <si>
    <t>Gardens Healthcare Rehabilitation Center</t>
  </si>
  <si>
    <t>800256771</t>
  </si>
  <si>
    <t>06322136</t>
  </si>
  <si>
    <t>The Lodge Healthcare &amp; Rehabilitation Center</t>
  </si>
  <si>
    <t>800256780</t>
  </si>
  <si>
    <t>13622097</t>
  </si>
  <si>
    <t>Summerset Lincoln Assisted Living</t>
  </si>
  <si>
    <t>800256775</t>
  </si>
  <si>
    <t>12310010</t>
  </si>
  <si>
    <t>241(a) Improvement/ Addition on 232 Asst'd Living</t>
  </si>
  <si>
    <t>Via Elegante Assisted Living</t>
  </si>
  <si>
    <t>BELLWETHER REAL EST CAPITAL</t>
  </si>
  <si>
    <t>Construction Progress/Drawdown</t>
  </si>
  <si>
    <t>ZSA</t>
  </si>
  <si>
    <t>800240927</t>
  </si>
  <si>
    <t>Tucson</t>
  </si>
  <si>
    <t>12222274</t>
  </si>
  <si>
    <t>Rancho Mirage Health and Rehabilitation Center</t>
  </si>
  <si>
    <t>800254099</t>
  </si>
  <si>
    <t>Rancho Mirage</t>
  </si>
  <si>
    <t>04222408</t>
  </si>
  <si>
    <t>P0540 Crown The Heights Rehab and Healthcare</t>
  </si>
  <si>
    <t>800254807</t>
  </si>
  <si>
    <t>Broadview Heights</t>
  </si>
  <si>
    <t>04222409</t>
  </si>
  <si>
    <t>P0540 Crown Swanton Valley Rehab and Healthcare</t>
  </si>
  <si>
    <t>800254809</t>
  </si>
  <si>
    <t>Swanton</t>
  </si>
  <si>
    <t>04322175</t>
  </si>
  <si>
    <t>P0540 Crown Troy Rehab and Healthcare</t>
  </si>
  <si>
    <t>800254811</t>
  </si>
  <si>
    <t>Troy</t>
  </si>
  <si>
    <t>06122230</t>
  </si>
  <si>
    <t>PruittHealth - Swainsboro</t>
  </si>
  <si>
    <t>800256908</t>
  </si>
  <si>
    <t>Swainsboro</t>
  </si>
  <si>
    <t>08322126</t>
  </si>
  <si>
    <t>Spring Creek Post Acute and Rehabilitation Center</t>
  </si>
  <si>
    <t>800256448</t>
  </si>
  <si>
    <t>Murray</t>
  </si>
  <si>
    <t>01222473</t>
  </si>
  <si>
    <t>P0467 CareRite The Chateau at Brooklyn Nursing</t>
  </si>
  <si>
    <t>800255808</t>
  </si>
  <si>
    <t>12122259</t>
  </si>
  <si>
    <t>Westwood Post-Acute and Westgate Villa</t>
  </si>
  <si>
    <t>800255813</t>
  </si>
  <si>
    <t>03122169</t>
  </si>
  <si>
    <t>Complete Care at Park Place</t>
  </si>
  <si>
    <t>800255938</t>
  </si>
  <si>
    <t>Monmouth Junction</t>
  </si>
  <si>
    <t>03122170</t>
  </si>
  <si>
    <t>Complete Care at Mercerville</t>
  </si>
  <si>
    <t>800255939</t>
  </si>
  <si>
    <t>Hamilton Township</t>
  </si>
  <si>
    <t>05322267</t>
  </si>
  <si>
    <t>Wilkes Assisted Living</t>
  </si>
  <si>
    <t>800257146</t>
  </si>
  <si>
    <t>03122171</t>
  </si>
  <si>
    <t>Alaris at the Fountains</t>
  </si>
  <si>
    <t>800255966</t>
  </si>
  <si>
    <t>Secaucus</t>
  </si>
  <si>
    <t>06622165</t>
  </si>
  <si>
    <t>P0467 CareRite Legacy at Boca Raton</t>
  </si>
  <si>
    <t>800256863</t>
  </si>
  <si>
    <t>Boca Raton</t>
  </si>
  <si>
    <t>08722065</t>
  </si>
  <si>
    <t>Nashville Center for Rehabilitation and Healing</t>
  </si>
  <si>
    <t>800256864</t>
  </si>
  <si>
    <t>03522110</t>
  </si>
  <si>
    <t>Atlas Post Acute at Woodbury Country Club</t>
  </si>
  <si>
    <t>800256882</t>
  </si>
  <si>
    <t>07122548</t>
  </si>
  <si>
    <t>Mercer Manor Rehabilitation</t>
  </si>
  <si>
    <t>800257414</t>
  </si>
  <si>
    <t>Aledo</t>
  </si>
  <si>
    <t>01722205</t>
  </si>
  <si>
    <t>Woodlake at Tolland Rehab and Nursing Center</t>
  </si>
  <si>
    <t>800255988</t>
  </si>
  <si>
    <t>Tolland</t>
  </si>
  <si>
    <t>05222156</t>
  </si>
  <si>
    <t>Cottages of Perry Hall</t>
  </si>
  <si>
    <t>800256990</t>
  </si>
  <si>
    <t>Parkville</t>
  </si>
  <si>
    <t>05422108</t>
  </si>
  <si>
    <t>Anchor Post Acute</t>
  </si>
  <si>
    <t>800256226</t>
  </si>
  <si>
    <t>05422109</t>
  </si>
  <si>
    <t>Edgefield Post Acute</t>
  </si>
  <si>
    <t>800256227</t>
  </si>
  <si>
    <t>Edgefield</t>
  </si>
  <si>
    <t>05422120</t>
  </si>
  <si>
    <t>Simpsonville Post Acute</t>
  </si>
  <si>
    <t>800256238</t>
  </si>
  <si>
    <t>Simpsonville</t>
  </si>
  <si>
    <t>04722138</t>
  </si>
  <si>
    <t>Cordia at Grand Traverse Commons</t>
  </si>
  <si>
    <t>800256834</t>
  </si>
  <si>
    <t>Traverse City</t>
  </si>
  <si>
    <t>07310043</t>
  </si>
  <si>
    <t>Albany Health Care and Rehabilitation Center</t>
  </si>
  <si>
    <t>800240703</t>
  </si>
  <si>
    <t>08422095</t>
  </si>
  <si>
    <t>Valley View Health &amp; Rehabilitation</t>
  </si>
  <si>
    <t>800256614</t>
  </si>
  <si>
    <t>Moberly</t>
  </si>
  <si>
    <t>01222481</t>
  </si>
  <si>
    <t>Regeis Care Center</t>
  </si>
  <si>
    <t>800256817</t>
  </si>
  <si>
    <t>06122229</t>
  </si>
  <si>
    <t>Harborview Health Center of Augusta</t>
  </si>
  <si>
    <t>800256823</t>
  </si>
  <si>
    <t>Augusta</t>
  </si>
  <si>
    <t>01222482</t>
  </si>
  <si>
    <t>Golden Hill Nursing and Rehabilitation Center</t>
  </si>
  <si>
    <t>800256862</t>
  </si>
  <si>
    <t>Kingston</t>
  </si>
  <si>
    <t>04622147</t>
  </si>
  <si>
    <t>Clovernook Health Care and Rehabilitation Center</t>
  </si>
  <si>
    <t>800256877</t>
  </si>
  <si>
    <t>04222443</t>
  </si>
  <si>
    <t>Brentwood Healthcare Center</t>
  </si>
  <si>
    <t>800256991</t>
  </si>
  <si>
    <t>Northfield</t>
  </si>
  <si>
    <t>03122179</t>
  </si>
  <si>
    <t>Whiting Gardens Rehab &amp; Nursing Care</t>
  </si>
  <si>
    <t>800257266</t>
  </si>
  <si>
    <t>Whiting</t>
  </si>
  <si>
    <t>02322258</t>
  </si>
  <si>
    <t>Center for Extended Care at Amherst</t>
  </si>
  <si>
    <t>800256985</t>
  </si>
  <si>
    <t>Amherst</t>
  </si>
  <si>
    <t>06522091</t>
  </si>
  <si>
    <t>Diversicare of Quitman</t>
  </si>
  <si>
    <t>800255379</t>
  </si>
  <si>
    <t>Quitman</t>
  </si>
  <si>
    <t>06522092</t>
  </si>
  <si>
    <t>Diversicare of Shelby</t>
  </si>
  <si>
    <t>800255381</t>
  </si>
  <si>
    <t>Shelby</t>
  </si>
  <si>
    <t>06522093</t>
  </si>
  <si>
    <t>Diversicare of Moss Point</t>
  </si>
  <si>
    <t>800256690</t>
  </si>
  <si>
    <t>Moss Point</t>
  </si>
  <si>
    <t>01222440</t>
  </si>
  <si>
    <t>Atrium Center for Rehabilitation and Nursing</t>
  </si>
  <si>
    <t>800243319</t>
  </si>
  <si>
    <t>03522108</t>
  </si>
  <si>
    <t>The Health Center at Galloway</t>
  </si>
  <si>
    <t>800255897</t>
  </si>
  <si>
    <t>Galloway</t>
  </si>
  <si>
    <t>04422119</t>
  </si>
  <si>
    <t>Charter Senior Living of Davison</t>
  </si>
  <si>
    <t>800256194</t>
  </si>
  <si>
    <t>Davison Township</t>
  </si>
  <si>
    <t>04422120</t>
  </si>
  <si>
    <t>Charter Senior Living of Bay City</t>
  </si>
  <si>
    <t>800256196</t>
  </si>
  <si>
    <t>Bay City</t>
  </si>
  <si>
    <t>12222299</t>
  </si>
  <si>
    <t>Costa Del Sol Healthcare</t>
  </si>
  <si>
    <t>800257125</t>
  </si>
  <si>
    <t>Los Angeles</t>
  </si>
  <si>
    <t>08222093</t>
  </si>
  <si>
    <t>Cottage Lane Health and Rehabilitation</t>
  </si>
  <si>
    <t>800256830</t>
  </si>
  <si>
    <t>11322343</t>
  </si>
  <si>
    <t>Belterra Health and Rehabilitation Center</t>
  </si>
  <si>
    <t>800256607</t>
  </si>
  <si>
    <t>McKinney</t>
  </si>
  <si>
    <t>06422133</t>
  </si>
  <si>
    <t>Camelot Brookside</t>
  </si>
  <si>
    <t>800256608</t>
  </si>
  <si>
    <t>Jennings</t>
  </si>
  <si>
    <t>06422136</t>
  </si>
  <si>
    <t>Camelot of Broussard</t>
  </si>
  <si>
    <t>800256887</t>
  </si>
  <si>
    <t>01222484</t>
  </si>
  <si>
    <t>The Riverside</t>
  </si>
  <si>
    <t>800240931</t>
  </si>
  <si>
    <t>New York</t>
  </si>
  <si>
    <t>12222293</t>
  </si>
  <si>
    <t>Magnolia Place Assisted Living and Memory Care</t>
  </si>
  <si>
    <t>800255940</t>
  </si>
  <si>
    <t>Bakersfield</t>
  </si>
  <si>
    <t>07422092</t>
  </si>
  <si>
    <t>The Garden of Cedar Rapids</t>
  </si>
  <si>
    <t>800256883</t>
  </si>
  <si>
    <t>Cedar Rapids</t>
  </si>
  <si>
    <t>IA</t>
  </si>
  <si>
    <t>06522094</t>
  </si>
  <si>
    <t>P0635 HSL4 MS Dogwood Corinth</t>
  </si>
  <si>
    <t>800257457</t>
  </si>
  <si>
    <t>Corinth</t>
  </si>
  <si>
    <t>06522097</t>
  </si>
  <si>
    <t>Plain View Assisted Living</t>
  </si>
  <si>
    <t>800257460</t>
  </si>
  <si>
    <t>Richland</t>
  </si>
  <si>
    <t>04322177</t>
  </si>
  <si>
    <t>Highland Oaks Health Center</t>
  </si>
  <si>
    <t>800256838</t>
  </si>
  <si>
    <t>McConnelsville</t>
  </si>
  <si>
    <t>07322359</t>
  </si>
  <si>
    <t>Shady Nook</t>
  </si>
  <si>
    <t>800255787</t>
  </si>
  <si>
    <t>Lawrenceburg</t>
  </si>
  <si>
    <t>12122261</t>
  </si>
  <si>
    <t>P0608 EA Pine Street City View Post Acute</t>
  </si>
  <si>
    <t>800256687</t>
  </si>
  <si>
    <t>San Francisco</t>
  </si>
  <si>
    <t>12722173</t>
  </si>
  <si>
    <t>Dungeness Courte Memory Care</t>
  </si>
  <si>
    <t>800256942</t>
  </si>
  <si>
    <t>Sequim</t>
  </si>
  <si>
    <t>04222441</t>
  </si>
  <si>
    <t>Avenue at Warrensville Care and Rehab Center</t>
  </si>
  <si>
    <t>800256910</t>
  </si>
  <si>
    <t>Warrensville Heights</t>
  </si>
  <si>
    <t>06622161</t>
  </si>
  <si>
    <t>Nspire Healthcare Kendall</t>
  </si>
  <si>
    <t>800256280</t>
  </si>
  <si>
    <t>04622133</t>
  </si>
  <si>
    <t>Scarlet Oaks Care Center</t>
  </si>
  <si>
    <t>800251628</t>
  </si>
  <si>
    <t>07522271</t>
  </si>
  <si>
    <t>Caraton Commons Arcadian</t>
  </si>
  <si>
    <t>800256740</t>
  </si>
  <si>
    <t>03522099</t>
  </si>
  <si>
    <t>AristaCare at Manchester</t>
  </si>
  <si>
    <t>800253357</t>
  </si>
  <si>
    <t>04722135</t>
  </si>
  <si>
    <t>Bickford of Portage</t>
  </si>
  <si>
    <t>800255156</t>
  </si>
  <si>
    <t>Portage</t>
  </si>
  <si>
    <t>04722137</t>
  </si>
  <si>
    <t>Reed City Fields Assisted Living II and III</t>
  </si>
  <si>
    <t>800256644</t>
  </si>
  <si>
    <t>Reed City</t>
  </si>
  <si>
    <t>07522278</t>
  </si>
  <si>
    <t>Azura of Fox Point</t>
  </si>
  <si>
    <t>800256833</t>
  </si>
  <si>
    <t>Fox Point</t>
  </si>
  <si>
    <t>03122172</t>
  </si>
  <si>
    <t>Manhattanview Center for Rehabilitation and HC</t>
  </si>
  <si>
    <t>800255989</t>
  </si>
  <si>
    <t>05422110</t>
  </si>
  <si>
    <t>Fleetwood Post Acute</t>
  </si>
  <si>
    <t>800256228</t>
  </si>
  <si>
    <t>Easley</t>
  </si>
  <si>
    <t>05422111</t>
  </si>
  <si>
    <t>Greer Post Acute</t>
  </si>
  <si>
    <t>800256229</t>
  </si>
  <si>
    <t>Greer</t>
  </si>
  <si>
    <t>05422112</t>
  </si>
  <si>
    <t>Iva Post Acute</t>
  </si>
  <si>
    <t>800256230</t>
  </si>
  <si>
    <t>Iva</t>
  </si>
  <si>
    <t>05422113</t>
  </si>
  <si>
    <t>Linley Park Post Acute</t>
  </si>
  <si>
    <t>800256231</t>
  </si>
  <si>
    <t>Anderson</t>
  </si>
  <si>
    <t>05422114</t>
  </si>
  <si>
    <t>Manna Post Acute</t>
  </si>
  <si>
    <t>800256232</t>
  </si>
  <si>
    <t>Pickens</t>
  </si>
  <si>
    <t>05422116</t>
  </si>
  <si>
    <t>Patewood Post Acute</t>
  </si>
  <si>
    <t>800256234</t>
  </si>
  <si>
    <t>Greenville</t>
  </si>
  <si>
    <t>05422117</t>
  </si>
  <si>
    <t>Piedmont Post Acute</t>
  </si>
  <si>
    <t>800256235</t>
  </si>
  <si>
    <t>Piedmont</t>
  </si>
  <si>
    <t>05422118</t>
  </si>
  <si>
    <t>Powdersville Post Acute</t>
  </si>
  <si>
    <t>800256236</t>
  </si>
  <si>
    <t>05422119</t>
  </si>
  <si>
    <t>River Falls Post Acute</t>
  </si>
  <si>
    <t>800256237</t>
  </si>
  <si>
    <t>03522109</t>
  </si>
  <si>
    <t>Complete Care at Barn Hill</t>
  </si>
  <si>
    <t>800256689</t>
  </si>
  <si>
    <t>Newton</t>
  </si>
  <si>
    <t>05122217</t>
  </si>
  <si>
    <t>Holly Manor dba The Woodland</t>
  </si>
  <si>
    <t>800256832</t>
  </si>
  <si>
    <t>Farmville</t>
  </si>
  <si>
    <t>07210003</t>
  </si>
  <si>
    <t>Evergreen Place Decatur</t>
  </si>
  <si>
    <t>800241811</t>
  </si>
  <si>
    <t>Decatur</t>
  </si>
  <si>
    <t>12322129</t>
  </si>
  <si>
    <t>Bridgewater Assisted Living Deer Valley</t>
  </si>
  <si>
    <t>800255416</t>
  </si>
  <si>
    <t>05422107</t>
  </si>
  <si>
    <t>Pruitt Health-Blythewood</t>
  </si>
  <si>
    <t>800255887</t>
  </si>
  <si>
    <t>Columbia</t>
  </si>
  <si>
    <t>08122063</t>
  </si>
  <si>
    <t>Gallatin Center for Rehabilitation and Healing</t>
  </si>
  <si>
    <t>800255052</t>
  </si>
  <si>
    <t>Gallatin</t>
  </si>
  <si>
    <t>10310006</t>
  </si>
  <si>
    <t>Aksarben Village Phase II</t>
  </si>
  <si>
    <t>800250872</t>
  </si>
  <si>
    <t>Omaha</t>
  </si>
  <si>
    <t>NE</t>
  </si>
  <si>
    <t>10922016</t>
  </si>
  <si>
    <t>Absaroka Senior Living</t>
  </si>
  <si>
    <t>800257293</t>
  </si>
  <si>
    <t>Cody</t>
  </si>
  <si>
    <t>WY</t>
  </si>
  <si>
    <t>Clayton</t>
  </si>
  <si>
    <t>05322283</t>
  </si>
  <si>
    <t>P0675 SMV YAD Hertford Rehabilitation</t>
  </si>
  <si>
    <t>800258014</t>
  </si>
  <si>
    <t>Hertford</t>
  </si>
  <si>
    <t>05322284</t>
  </si>
  <si>
    <t>Wallace Rehabilitation and Healthcare Center</t>
  </si>
  <si>
    <t>800258015</t>
  </si>
  <si>
    <t>Wallace</t>
  </si>
  <si>
    <t>05322285</t>
  </si>
  <si>
    <t>Wilson Healthcare and Rehabilitation Center</t>
  </si>
  <si>
    <t>800258016</t>
  </si>
  <si>
    <t>Wilson</t>
  </si>
  <si>
    <t>05322286</t>
  </si>
  <si>
    <t>Yanceyville Rehabilitation and Healthcare Center</t>
  </si>
  <si>
    <t>800258017</t>
  </si>
  <si>
    <t>Yanceyville</t>
  </si>
  <si>
    <t>PONCHATOULA</t>
  </si>
  <si>
    <t>MULBERRY</t>
  </si>
  <si>
    <t>bowling green</t>
  </si>
  <si>
    <t>Randallstown</t>
  </si>
  <si>
    <t>Lake City</t>
  </si>
  <si>
    <t>Beachwood</t>
  </si>
  <si>
    <t>Hampton</t>
  </si>
  <si>
    <t>Warsaw</t>
  </si>
  <si>
    <t>El Paso</t>
  </si>
  <si>
    <t>Bucyrus</t>
  </si>
  <si>
    <t>Schaumburg</t>
  </si>
  <si>
    <t>Newport</t>
  </si>
  <si>
    <t>Meriden</t>
  </si>
  <si>
    <t>Manchester</t>
  </si>
  <si>
    <t>Mount Pleasant</t>
  </si>
  <si>
    <t>Sioux Falls</t>
  </si>
  <si>
    <t>Arkadelphia</t>
  </si>
  <si>
    <t>Roseville</t>
  </si>
  <si>
    <t>Southgate</t>
  </si>
  <si>
    <t>Woburn</t>
  </si>
  <si>
    <t>Pasadena</t>
  </si>
  <si>
    <t>GRAND BLANC</t>
  </si>
  <si>
    <t>Marietta</t>
  </si>
  <si>
    <t>Vinton</t>
  </si>
  <si>
    <t>Lynchburg</t>
  </si>
  <si>
    <t>Roanoke</t>
  </si>
  <si>
    <t>College Station</t>
  </si>
  <si>
    <t>Woodbury</t>
  </si>
  <si>
    <t>Little Rock</t>
  </si>
  <si>
    <t>Bennettsville</t>
  </si>
  <si>
    <t>Fort Lauderdale</t>
  </si>
  <si>
    <t>Menlo Park</t>
  </si>
  <si>
    <t>Warwick</t>
  </si>
  <si>
    <t>Clinton</t>
  </si>
  <si>
    <t>Towson</t>
  </si>
  <si>
    <t>Lancaster</t>
  </si>
  <si>
    <t>Marysville</t>
  </si>
  <si>
    <t>Ashland</t>
  </si>
  <si>
    <t>Altoona</t>
  </si>
  <si>
    <t>Norfolk</t>
  </si>
  <si>
    <t>Geneva</t>
  </si>
  <si>
    <t>Daytona Beach</t>
  </si>
  <si>
    <t>Lincoln</t>
  </si>
  <si>
    <t>North Wilkesboro</t>
  </si>
  <si>
    <t>Aiken</t>
  </si>
  <si>
    <t>Albany</t>
  </si>
  <si>
    <t>Broussard</t>
  </si>
  <si>
    <t>DE PERE</t>
  </si>
  <si>
    <t>Union City</t>
  </si>
  <si>
    <t>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</si>
</sst>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;\(\$#,##0\);\$#,##0"/>
    <numFmt numFmtId="165" formatCode="0.000%;\-0.000%;0.000%"/>
  </numFmts>
  <fonts count="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2" fillId="0" borderId="0" xfId="2"/>
    <xf numFmtId="14" fontId="2" fillId="0" borderId="0" xfId="2" applyNumberFormat="1"/>
    <xf numFmtId="0" fontId="3" fillId="0" borderId="1" xfId="2" applyFont="1" applyBorder="1" applyAlignment="1">
      <alignment horizontal="center" wrapText="1"/>
    </xf>
    <xf numFmtId="0" fontId="4" fillId="0" borderId="0" xfId="2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3" applyNumberFormat="1" applyFont="1"/>
    <xf numFmtId="0" fontId="4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2" xfId="2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right"/>
    </xf>
    <xf numFmtId="43" fontId="5" fillId="0" borderId="0" xfId="1" applyFont="1"/>
    <xf numFmtId="43" fontId="3" fillId="0" borderId="1" xfId="1" applyFont="1" applyFill="1" applyBorder="1" applyAlignment="1">
      <alignment horizontal="center" wrapText="1"/>
    </xf>
    <xf numFmtId="43" fontId="0" fillId="0" borderId="2" xfId="1" applyFont="1" applyBorder="1"/>
    <xf numFmtId="43" fontId="2" fillId="0" borderId="0" xfId="1" applyFont="1"/>
    <xf numFmtId="0" fontId="0" fillId="0" borderId="3" xfId="0" applyBorder="1"/>
    <xf numFmtId="0" fontId="6" fillId="0" borderId="0" xfId="4"/>
    <xf numFmtId="14" fontId="0" fillId="0" borderId="0" xfId="0" applyNumberFormat="1"/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165" fontId="0" fillId="0" borderId="0" xfId="0" applyNumberFormat="1"/>
  </cellXfs>
  <cellStyles count="5">
    <cellStyle name="Comma" xfId="1" builtinId="3"/>
    <cellStyle name="Comma 2" xfId="3" xr:uid="{1EFDF4F6-F9D9-49C8-BC09-17CDA871928B}"/>
    <cellStyle name="Normal" xfId="0" builtinId="0"/>
    <cellStyle name="Normal 2" xfId="2" xr:uid="{402FAD22-8CB7-4B94-BD45-DFDC8145F749}"/>
    <cellStyle name="Normal 7" xfId="4" xr:uid="{B3D897B1-D5E1-4C69-ADA4-AC3DB919E0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46445\AppData\Local\Microsoft\Windows\Temporary%20Internet%20Files\Content.Outlook\IE77ZQHK\Star%20Ratings%204Q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rted Data &amp; Pivot Tbl Non-Cum"/>
      <sheetName val="Sorted Data &amp; Pivot Table Cumul"/>
      <sheetName val="SharePoint Download"/>
      <sheetName val="Region_Lookup"/>
    </sheetNames>
    <sheetDataSet>
      <sheetData sheetId="0"/>
      <sheetData sheetId="1"/>
      <sheetData sheetId="2"/>
      <sheetData sheetId="3">
        <row r="1">
          <cell r="A1" t="str">
            <v>ME</v>
          </cell>
          <cell r="B1" t="str">
            <v>Region I</v>
          </cell>
        </row>
        <row r="2">
          <cell r="A2" t="str">
            <v>MA</v>
          </cell>
          <cell r="B2" t="str">
            <v>Region I</v>
          </cell>
        </row>
        <row r="3">
          <cell r="A3" t="str">
            <v>VT</v>
          </cell>
          <cell r="B3" t="str">
            <v>Region I</v>
          </cell>
        </row>
        <row r="4">
          <cell r="A4" t="str">
            <v>CT</v>
          </cell>
          <cell r="B4" t="str">
            <v>Region I</v>
          </cell>
        </row>
        <row r="5">
          <cell r="A5" t="str">
            <v>NH</v>
          </cell>
          <cell r="B5" t="str">
            <v>Region I</v>
          </cell>
        </row>
        <row r="6">
          <cell r="A6" t="str">
            <v>RI</v>
          </cell>
          <cell r="B6" t="str">
            <v>Region I</v>
          </cell>
        </row>
        <row r="7">
          <cell r="A7" t="str">
            <v>NY</v>
          </cell>
          <cell r="B7" t="str">
            <v>Region II</v>
          </cell>
        </row>
        <row r="8">
          <cell r="A8" t="str">
            <v>NJ</v>
          </cell>
          <cell r="B8" t="str">
            <v>Region II</v>
          </cell>
        </row>
        <row r="9">
          <cell r="A9" t="str">
            <v>MD</v>
          </cell>
          <cell r="B9" t="str">
            <v>Region III</v>
          </cell>
        </row>
        <row r="10">
          <cell r="A10" t="str">
            <v>WV</v>
          </cell>
          <cell r="B10" t="str">
            <v>Region III</v>
          </cell>
        </row>
        <row r="11">
          <cell r="A11" t="str">
            <v>DC</v>
          </cell>
          <cell r="B11" t="str">
            <v>Region III</v>
          </cell>
        </row>
        <row r="12">
          <cell r="A12" t="str">
            <v>PA</v>
          </cell>
          <cell r="B12" t="str">
            <v>Region III</v>
          </cell>
        </row>
        <row r="13">
          <cell r="A13" t="str">
            <v>VA</v>
          </cell>
          <cell r="B13" t="str">
            <v>Region III</v>
          </cell>
        </row>
        <row r="14">
          <cell r="A14" t="str">
            <v>DE</v>
          </cell>
          <cell r="B14" t="str">
            <v>Region III</v>
          </cell>
        </row>
        <row r="15">
          <cell r="A15" t="str">
            <v>GA</v>
          </cell>
          <cell r="B15" t="str">
            <v>Region IV</v>
          </cell>
        </row>
        <row r="16">
          <cell r="A16" t="str">
            <v>AL</v>
          </cell>
          <cell r="B16" t="str">
            <v>Region IV</v>
          </cell>
        </row>
        <row r="17">
          <cell r="A17" t="str">
            <v>SC</v>
          </cell>
          <cell r="B17" t="str">
            <v>Region IV</v>
          </cell>
        </row>
        <row r="18">
          <cell r="A18" t="str">
            <v>NC</v>
          </cell>
          <cell r="B18" t="str">
            <v>Region IV</v>
          </cell>
        </row>
        <row r="19">
          <cell r="A19" t="str">
            <v>MS</v>
          </cell>
          <cell r="B19" t="str">
            <v>Region IV</v>
          </cell>
        </row>
        <row r="20">
          <cell r="A20" t="str">
            <v>FL</v>
          </cell>
          <cell r="B20" t="str">
            <v>Region IV</v>
          </cell>
        </row>
        <row r="21">
          <cell r="A21" t="str">
            <v>TN</v>
          </cell>
          <cell r="B21" t="str">
            <v>Region IV</v>
          </cell>
        </row>
        <row r="22">
          <cell r="A22" t="str">
            <v>KY</v>
          </cell>
          <cell r="B22" t="str">
            <v>Region IV</v>
          </cell>
        </row>
        <row r="23">
          <cell r="A23" t="str">
            <v>PR</v>
          </cell>
          <cell r="B23" t="str">
            <v>Region IV</v>
          </cell>
        </row>
        <row r="24">
          <cell r="A24" t="str">
            <v>IL</v>
          </cell>
          <cell r="B24" t="str">
            <v>Region V</v>
          </cell>
        </row>
        <row r="25">
          <cell r="A25" t="str">
            <v>OH</v>
          </cell>
          <cell r="B25" t="str">
            <v>Region V</v>
          </cell>
        </row>
        <row r="26">
          <cell r="A26" t="str">
            <v>MI</v>
          </cell>
          <cell r="B26" t="str">
            <v>Region V</v>
          </cell>
        </row>
        <row r="27">
          <cell r="A27" t="str">
            <v>IN</v>
          </cell>
          <cell r="B27" t="str">
            <v>Region V</v>
          </cell>
        </row>
        <row r="28">
          <cell r="A28" t="str">
            <v>WI</v>
          </cell>
          <cell r="B28" t="str">
            <v>Region V</v>
          </cell>
        </row>
        <row r="29">
          <cell r="A29" t="str">
            <v>MN</v>
          </cell>
          <cell r="B29" t="str">
            <v>Region V</v>
          </cell>
        </row>
        <row r="30">
          <cell r="A30" t="str">
            <v>NM</v>
          </cell>
          <cell r="B30" t="str">
            <v>Region VI</v>
          </cell>
        </row>
        <row r="31">
          <cell r="A31" t="str">
            <v>TX</v>
          </cell>
          <cell r="B31" t="str">
            <v>Region VI</v>
          </cell>
        </row>
        <row r="32">
          <cell r="A32" t="str">
            <v>AR</v>
          </cell>
          <cell r="B32" t="str">
            <v>Region VI</v>
          </cell>
        </row>
        <row r="33">
          <cell r="A33" t="str">
            <v>LA</v>
          </cell>
          <cell r="B33" t="str">
            <v>Region VI</v>
          </cell>
        </row>
        <row r="34">
          <cell r="A34" t="str">
            <v>OK</v>
          </cell>
          <cell r="B34" t="str">
            <v>Region VI</v>
          </cell>
        </row>
        <row r="35">
          <cell r="A35" t="str">
            <v>IA</v>
          </cell>
          <cell r="B35" t="str">
            <v>Region VII</v>
          </cell>
        </row>
        <row r="36">
          <cell r="A36" t="str">
            <v>KS</v>
          </cell>
          <cell r="B36" t="str">
            <v>Region VII</v>
          </cell>
        </row>
        <row r="37">
          <cell r="A37" t="str">
            <v>NE</v>
          </cell>
          <cell r="B37" t="str">
            <v>Region VII</v>
          </cell>
        </row>
        <row r="38">
          <cell r="A38" t="str">
            <v>MO</v>
          </cell>
          <cell r="B38" t="str">
            <v>Region VII</v>
          </cell>
        </row>
        <row r="39">
          <cell r="A39" t="str">
            <v>WY</v>
          </cell>
          <cell r="B39" t="str">
            <v>Region VIII</v>
          </cell>
        </row>
        <row r="40">
          <cell r="A40" t="str">
            <v>CO</v>
          </cell>
          <cell r="B40" t="str">
            <v>Region VIII</v>
          </cell>
        </row>
        <row r="41">
          <cell r="A41" t="str">
            <v>ND</v>
          </cell>
          <cell r="B41" t="str">
            <v>Region VIII</v>
          </cell>
        </row>
        <row r="42">
          <cell r="A42" t="str">
            <v>MT</v>
          </cell>
          <cell r="B42" t="str">
            <v>Region VIII</v>
          </cell>
        </row>
        <row r="43">
          <cell r="A43" t="str">
            <v>UT</v>
          </cell>
          <cell r="B43" t="str">
            <v>Region VIII</v>
          </cell>
        </row>
        <row r="44">
          <cell r="A44" t="str">
            <v>SD</v>
          </cell>
          <cell r="B44" t="str">
            <v>Region VIII</v>
          </cell>
        </row>
        <row r="45">
          <cell r="A45" t="str">
            <v>CA</v>
          </cell>
          <cell r="B45" t="str">
            <v>Region IX</v>
          </cell>
        </row>
        <row r="46">
          <cell r="A46" t="str">
            <v>HI</v>
          </cell>
          <cell r="B46" t="str">
            <v>Region IX</v>
          </cell>
        </row>
        <row r="47">
          <cell r="A47" t="str">
            <v>NV</v>
          </cell>
          <cell r="B47" t="str">
            <v>Region IX</v>
          </cell>
        </row>
        <row r="48">
          <cell r="A48" t="str">
            <v>AZ</v>
          </cell>
          <cell r="B48" t="str">
            <v>Region IX</v>
          </cell>
        </row>
        <row r="49">
          <cell r="A49" t="str">
            <v>AK</v>
          </cell>
          <cell r="B49" t="str">
            <v>Region X</v>
          </cell>
        </row>
        <row r="50">
          <cell r="A50" t="str">
            <v>ID</v>
          </cell>
          <cell r="B50" t="str">
            <v>Region X</v>
          </cell>
        </row>
        <row r="51">
          <cell r="A51" t="str">
            <v>OR</v>
          </cell>
          <cell r="B51" t="str">
            <v>Region X</v>
          </cell>
        </row>
        <row r="52">
          <cell r="A52" t="str">
            <v>WA</v>
          </cell>
          <cell r="B52" t="str">
            <v>Region X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148B-06ED-49C6-B2EC-31141608475A}">
  <dimension ref="A1:Q342"/>
  <sheetViews>
    <sheetView tabSelected="1" zoomScale="85" zoomScaleNormal="85" workbookViewId="0">
      <selection activeCell="A345" sqref="A345"/>
    </sheetView>
  </sheetViews>
  <sheetFormatPr defaultColWidth="9.140625" defaultRowHeight="12.75"/>
  <cols>
    <col min="1" max="1" width="7.42578125" style="3" customWidth="1"/>
    <col min="2" max="2" width="12" style="13" customWidth="1"/>
    <col min="3" max="3" width="48" style="3" bestFit="1" customWidth="1"/>
    <col min="4" max="4" width="4.140625" style="3" bestFit="1" customWidth="1"/>
    <col min="5" max="5" width="12.42578125" style="3" bestFit="1" customWidth="1"/>
    <col min="6" max="6" width="15.42578125" style="21" customWidth="1"/>
    <col min="7" max="7" width="15.42578125" style="4" bestFit="1" customWidth="1"/>
    <col min="8" max="8" width="39.5703125" style="3" bestFit="1" customWidth="1"/>
    <col min="9" max="9" width="38.42578125" style="3" bestFit="1" customWidth="1"/>
    <col min="10" max="10" width="31.140625" style="3" customWidth="1"/>
    <col min="11" max="13" width="9.140625" style="3"/>
    <col min="14" max="14" width="13.7109375" style="3" bestFit="1" customWidth="1"/>
    <col min="15" max="15" width="24.85546875" style="3" bestFit="1" customWidth="1"/>
    <col min="16" max="16" width="24.7109375" style="3" bestFit="1" customWidth="1"/>
    <col min="17" max="17" width="17.42578125" style="3" bestFit="1" customWidth="1"/>
    <col min="18" max="16384" width="9.140625" style="3"/>
  </cols>
  <sheetData>
    <row r="1" spans="1:17" s="8" customFormat="1" ht="15.75">
      <c r="A1" s="6" t="s">
        <v>9</v>
      </c>
      <c r="B1" s="12"/>
      <c r="C1" s="7"/>
      <c r="F1" s="18"/>
      <c r="G1" s="11"/>
      <c r="H1" s="9"/>
      <c r="I1" s="10"/>
    </row>
    <row r="2" spans="1:17" s="8" customFormat="1" ht="15.75">
      <c r="A2" s="6" t="s">
        <v>10</v>
      </c>
      <c r="B2" s="12"/>
      <c r="C2" s="7"/>
      <c r="F2" s="18"/>
      <c r="G2" s="11"/>
      <c r="H2" s="9"/>
      <c r="I2" s="10"/>
    </row>
    <row r="3" spans="1:17" s="8" customFormat="1" ht="15.75">
      <c r="A3" s="6" t="s">
        <v>11</v>
      </c>
      <c r="B3" s="12"/>
      <c r="C3" s="7"/>
      <c r="F3" s="18"/>
      <c r="G3" s="11"/>
      <c r="H3" s="9"/>
      <c r="I3" s="10"/>
    </row>
    <row r="4" spans="1:17" s="8" customFormat="1" ht="15.75">
      <c r="B4" s="12"/>
      <c r="C4" s="7"/>
      <c r="F4" s="18"/>
      <c r="G4" s="11"/>
      <c r="H4" s="9"/>
      <c r="I4" s="10"/>
    </row>
    <row r="5" spans="1:17" ht="25.5">
      <c r="B5" s="1" t="s">
        <v>0</v>
      </c>
      <c r="C5" s="1" t="s">
        <v>1</v>
      </c>
      <c r="D5" s="1" t="s">
        <v>3</v>
      </c>
      <c r="E5" s="5" t="s">
        <v>4</v>
      </c>
      <c r="F5" s="19" t="s">
        <v>5</v>
      </c>
      <c r="G5" s="2" t="s">
        <v>6</v>
      </c>
      <c r="H5" s="1" t="s">
        <v>7</v>
      </c>
      <c r="I5" s="1" t="s">
        <v>8</v>
      </c>
      <c r="J5" s="1" t="s">
        <v>2</v>
      </c>
    </row>
    <row r="6" spans="1:17">
      <c r="A6" s="14">
        <v>1</v>
      </c>
      <c r="B6" s="15" t="s">
        <v>1388</v>
      </c>
      <c r="C6" s="16" t="str">
        <f>VLOOKUP(B6,Closings!$A$1:$AU$340,4,FALSE)</f>
        <v>Aksarben Village Phase II</v>
      </c>
      <c r="D6" s="16" t="str">
        <f>VLOOKUP(B6,Closings!$A$1:$AU$340,33,FALSE)</f>
        <v>NE</v>
      </c>
      <c r="E6" s="16">
        <f>VLOOKUP(B6,Closings!$A$1:$AU$340,6,FALSE)</f>
        <v>109</v>
      </c>
      <c r="F6" s="20">
        <f>VLOOKUP(B6,Closings!$A$1:$AU$340,5,FALSE)</f>
        <v>10800000</v>
      </c>
      <c r="G6" s="17">
        <f>VLOOKUP(B6,Closings!$A$1:$AU$340,2,FALSE)</f>
        <v>45930</v>
      </c>
      <c r="H6" s="16" t="str">
        <f>VLOOKUP(B6,Closings!$A$1:$AU$340,8,FALSE)</f>
        <v>GERSHMAN INVESTMENT</v>
      </c>
      <c r="I6" s="16" t="str">
        <f>VLOOKUP(B6,Closings!$A$1:$AU$340,40,FALSE)</f>
        <v>GERSHMAN INVESTMENT</v>
      </c>
      <c r="J6" s="16" t="str">
        <f>VLOOKUP(B6,Closings!$A$1:$AU$340,42,FALSE)</f>
        <v>Asst'd Livg</v>
      </c>
    </row>
    <row r="7" spans="1:17">
      <c r="A7" s="14">
        <v>2</v>
      </c>
      <c r="B7" s="15" t="s">
        <v>1393</v>
      </c>
      <c r="C7" s="16" t="str">
        <f>VLOOKUP(B7,Closings!$A$1:$AU$340,4,FALSE)</f>
        <v>Absaroka Senior Living</v>
      </c>
      <c r="D7" s="16" t="str">
        <f>VLOOKUP(B7,Closings!$A$1:$AU$340,33,FALSE)</f>
        <v>WY</v>
      </c>
      <c r="E7" s="16">
        <f>VLOOKUP(B7,Closings!$A$1:$AU$340,6,FALSE)</f>
        <v>92</v>
      </c>
      <c r="F7" s="20">
        <f>VLOOKUP(B7,Closings!$A$1:$AU$340,5,FALSE)</f>
        <v>7961400</v>
      </c>
      <c r="G7" s="17">
        <f>VLOOKUP(B7,Closings!$A$1:$AU$340,2,FALSE)</f>
        <v>45930</v>
      </c>
      <c r="H7" s="16" t="str">
        <f>VLOOKUP(B7,Closings!$A$1:$AU$340,8,FALSE)</f>
        <v>GREYSTONE FUNDING COMPANY LLC</v>
      </c>
      <c r="I7" s="16" t="str">
        <f>VLOOKUP(B7,Closings!$A$1:$AU$340,40,FALSE)</f>
        <v>GREYSTONE FUNDING COMPANY LLC</v>
      </c>
      <c r="J7" s="16" t="str">
        <f>VLOOKUP(B7,Closings!$A$1:$AU$340,42,FALSE)</f>
        <v>Asst'd Livg</v>
      </c>
    </row>
    <row r="8" spans="1:17">
      <c r="A8" s="14">
        <v>3</v>
      </c>
      <c r="B8" s="15" t="s">
        <v>57</v>
      </c>
      <c r="C8" s="16" t="str">
        <f>VLOOKUP(B8,Closings!$A$1:$AU$340,4,FALSE)</f>
        <v>Elizabeth Care Center</v>
      </c>
      <c r="D8" s="16" t="str">
        <f>VLOOKUP(B8,Closings!$A$1:$AU$340,33,FALSE)</f>
        <v>WV</v>
      </c>
      <c r="E8" s="16">
        <f>VLOOKUP(B8,Closings!$A$1:$AU$340,6,FALSE)</f>
        <v>20</v>
      </c>
      <c r="F8" s="20">
        <f>VLOOKUP(B8,Closings!$A$1:$AU$340,5,FALSE)</f>
        <v>4305100</v>
      </c>
      <c r="G8" s="17">
        <f>VLOOKUP(B8,Closings!$A$1:$AU$340,2,FALSE)</f>
        <v>45930</v>
      </c>
      <c r="H8" s="16" t="str">
        <f>VLOOKUP(B8,Closings!$A$1:$AU$340,8,FALSE)</f>
        <v>CAMBRIDGE REALTY CAPITAL</v>
      </c>
      <c r="I8" s="16" t="str">
        <f>VLOOKUP(B8,Closings!$A$1:$AU$340,40,FALSE)</f>
        <v>CAMBRIDGE REALTY CAPITAL</v>
      </c>
      <c r="J8" s="16" t="str">
        <f>VLOOKUP(B8,Closings!$A$1:$AU$340,42,FALSE)</f>
        <v>Nursing/ICF</v>
      </c>
    </row>
    <row r="9" spans="1:17">
      <c r="A9" s="14">
        <v>4</v>
      </c>
      <c r="B9" s="15" t="s">
        <v>70</v>
      </c>
      <c r="C9" s="16" t="str">
        <f>VLOOKUP(B9,Closings!$A$1:$AU$340,4,FALSE)</f>
        <v>Clayton Rehabilitation and Healthcare Center</v>
      </c>
      <c r="D9" s="16" t="str">
        <f>VLOOKUP(B9,Closings!$A$1:$AU$340,33,FALSE)</f>
        <v>NC</v>
      </c>
      <c r="E9" s="16">
        <f>VLOOKUP(B9,Closings!$A$1:$AU$340,6,FALSE)</f>
        <v>55</v>
      </c>
      <c r="F9" s="20">
        <f>VLOOKUP(B9,Closings!$A$1:$AU$340,5,FALSE)</f>
        <v>20400000</v>
      </c>
      <c r="G9" s="17">
        <f>VLOOKUP(B9,Closings!$A$1:$AU$340,2,FALSE)</f>
        <v>45930</v>
      </c>
      <c r="H9" s="16" t="str">
        <f>VLOOKUP(B9,Closings!$A$1:$AU$340,8,FALSE)</f>
        <v>KEYBANK NA</v>
      </c>
      <c r="I9" s="16" t="str">
        <f>VLOOKUP(B9,Closings!$A$1:$AU$340,40,FALSE)</f>
        <v>KEYBANK NA</v>
      </c>
      <c r="J9" s="16" t="str">
        <f>VLOOKUP(B9,Closings!$A$1:$AU$340,42,FALSE)</f>
        <v>Nursing/ICF</v>
      </c>
    </row>
    <row r="10" spans="1:17">
      <c r="A10" s="14">
        <v>5</v>
      </c>
      <c r="B10" s="15" t="s">
        <v>75</v>
      </c>
      <c r="C10" s="16" t="str">
        <f>VLOOKUP(B10,Closings!$A$1:$AU$340,4,FALSE)</f>
        <v>Eden Rehabilitation and Healthcare Center</v>
      </c>
      <c r="D10" s="16" t="str">
        <f>VLOOKUP(B10,Closings!$A$1:$AU$340,33,FALSE)</f>
        <v>NC</v>
      </c>
      <c r="E10" s="16">
        <f>VLOOKUP(B10,Closings!$A$1:$AU$340,6,FALSE)</f>
        <v>59</v>
      </c>
      <c r="F10" s="20">
        <f>VLOOKUP(B10,Closings!$A$1:$AU$340,5,FALSE)</f>
        <v>22640000</v>
      </c>
      <c r="G10" s="17">
        <f>VLOOKUP(B10,Closings!$A$1:$AU$340,2,FALSE)</f>
        <v>45930</v>
      </c>
      <c r="H10" s="16" t="str">
        <f>VLOOKUP(B10,Closings!$A$1:$AU$340,8,FALSE)</f>
        <v>KEYBANK NA</v>
      </c>
      <c r="I10" s="16" t="str">
        <f>VLOOKUP(B10,Closings!$A$1:$AU$340,40,FALSE)</f>
        <v>KEYBANK NA</v>
      </c>
      <c r="J10" s="16" t="str">
        <f>VLOOKUP(B10,Closings!$A$1:$AU$340,42,FALSE)</f>
        <v>Nursing/ICF</v>
      </c>
    </row>
    <row r="11" spans="1:17">
      <c r="A11" s="14">
        <v>6</v>
      </c>
      <c r="B11" s="15" t="s">
        <v>79</v>
      </c>
      <c r="C11" s="16" t="str">
        <f>VLOOKUP(B11,Closings!$A$1:$AU$340,4,FALSE)</f>
        <v>P0675 SMV YAD Goldsboro Rehabilitation</v>
      </c>
      <c r="D11" s="16" t="str">
        <f>VLOOKUP(B11,Closings!$A$1:$AU$340,33,FALSE)</f>
        <v>NC</v>
      </c>
      <c r="E11" s="16">
        <f>VLOOKUP(B11,Closings!$A$1:$AU$340,6,FALSE)</f>
        <v>72</v>
      </c>
      <c r="F11" s="20">
        <f>VLOOKUP(B11,Closings!$A$1:$AU$340,5,FALSE)</f>
        <v>41440000</v>
      </c>
      <c r="G11" s="17">
        <f>VLOOKUP(B11,Closings!$A$1:$AU$340,2,FALSE)</f>
        <v>45930</v>
      </c>
      <c r="H11" s="16" t="str">
        <f>VLOOKUP(B11,Closings!$A$1:$AU$340,8,FALSE)</f>
        <v>KEYBANK NA</v>
      </c>
      <c r="I11" s="16" t="str">
        <f>VLOOKUP(B11,Closings!$A$1:$AU$340,40,FALSE)</f>
        <v>KEYBANK NA</v>
      </c>
      <c r="J11" s="16" t="str">
        <f>VLOOKUP(B11,Closings!$A$1:$AU$340,42,FALSE)</f>
        <v>Nursing/ICF</v>
      </c>
    </row>
    <row r="12" spans="1:17">
      <c r="A12" s="14">
        <v>7</v>
      </c>
      <c r="B12" s="15" t="s">
        <v>1399</v>
      </c>
      <c r="C12" s="16" t="str">
        <f>VLOOKUP(B12,Closings!$A$1:$AU$340,4,FALSE)</f>
        <v>P0675 SMV YAD Hertford Rehabilitation</v>
      </c>
      <c r="D12" s="16" t="str">
        <f>VLOOKUP(B12,Closings!$A$1:$AU$340,33,FALSE)</f>
        <v>NC</v>
      </c>
      <c r="E12" s="16">
        <f>VLOOKUP(B12,Closings!$A$1:$AU$340,6,FALSE)</f>
        <v>36</v>
      </c>
      <c r="F12" s="20">
        <f>VLOOKUP(B12,Closings!$A$1:$AU$340,5,FALSE)</f>
        <v>16240000</v>
      </c>
      <c r="G12" s="17">
        <f>VLOOKUP(B12,Closings!$A$1:$AU$340,2,FALSE)</f>
        <v>45930</v>
      </c>
      <c r="H12" s="16" t="str">
        <f>VLOOKUP(B12,Closings!$A$1:$AU$340,8,FALSE)</f>
        <v>KEYBANK NA</v>
      </c>
      <c r="I12" s="16" t="str">
        <f>VLOOKUP(B12,Closings!$A$1:$AU$340,40,FALSE)</f>
        <v>KEYBANK NA</v>
      </c>
      <c r="J12" s="16" t="str">
        <f>VLOOKUP(B12,Closings!$A$1:$AU$340,42,FALSE)</f>
        <v>Nursing/ICF</v>
      </c>
    </row>
    <row r="13" spans="1:17">
      <c r="A13" s="14">
        <v>8</v>
      </c>
      <c r="B13" s="15" t="s">
        <v>1403</v>
      </c>
      <c r="C13" s="16" t="str">
        <f>VLOOKUP(B13,Closings!$A$1:$AU$340,4,FALSE)</f>
        <v>Wallace Rehabilitation and Healthcare Center</v>
      </c>
      <c r="D13" s="16" t="str">
        <f>VLOOKUP(B13,Closings!$A$1:$AU$340,33,FALSE)</f>
        <v>NC</v>
      </c>
      <c r="E13" s="16">
        <f>VLOOKUP(B13,Closings!$A$1:$AU$340,6,FALSE)</f>
        <v>40</v>
      </c>
      <c r="F13" s="20">
        <f>VLOOKUP(B13,Closings!$A$1:$AU$340,5,FALSE)</f>
        <v>21200000</v>
      </c>
      <c r="G13" s="17">
        <f>VLOOKUP(B13,Closings!$A$1:$AU$340,2,FALSE)</f>
        <v>45930</v>
      </c>
      <c r="H13" s="16" t="str">
        <f>VLOOKUP(B13,Closings!$A$1:$AU$340,8,FALSE)</f>
        <v>KEYBANK NA</v>
      </c>
      <c r="I13" s="16" t="str">
        <f>VLOOKUP(B13,Closings!$A$1:$AU$340,40,FALSE)</f>
        <v>KEYBANK NA</v>
      </c>
      <c r="J13" s="16" t="str">
        <f>VLOOKUP(B13,Closings!$A$1:$AU$340,42,FALSE)</f>
        <v>Nursing/ICF</v>
      </c>
      <c r="N13"/>
      <c r="O13"/>
      <c r="P13"/>
      <c r="Q13"/>
    </row>
    <row r="14" spans="1:17">
      <c r="A14" s="14">
        <v>9</v>
      </c>
      <c r="B14" s="15" t="s">
        <v>1407</v>
      </c>
      <c r="C14" s="16" t="str">
        <f>VLOOKUP(B14,Closings!$A$1:$AU$340,4,FALSE)</f>
        <v>Wilson Healthcare and Rehabilitation Center</v>
      </c>
      <c r="D14" s="16" t="str">
        <f>VLOOKUP(B14,Closings!$A$1:$AU$340,33,FALSE)</f>
        <v>NC</v>
      </c>
      <c r="E14" s="16">
        <f>VLOOKUP(B14,Closings!$A$1:$AU$340,6,FALSE)</f>
        <v>63</v>
      </c>
      <c r="F14" s="20">
        <f>VLOOKUP(B14,Closings!$A$1:$AU$340,5,FALSE)</f>
        <v>18880000</v>
      </c>
      <c r="G14" s="17">
        <f>VLOOKUP(B14,Closings!$A$1:$AU$340,2,FALSE)</f>
        <v>45930</v>
      </c>
      <c r="H14" s="16" t="str">
        <f>VLOOKUP(B14,Closings!$A$1:$AU$340,8,FALSE)</f>
        <v>KEYBANK NA</v>
      </c>
      <c r="I14" s="16" t="str">
        <f>VLOOKUP(B14,Closings!$A$1:$AU$340,40,FALSE)</f>
        <v>KEYBANK NA</v>
      </c>
      <c r="J14" s="16" t="str">
        <f>VLOOKUP(B14,Closings!$A$1:$AU$340,42,FALSE)</f>
        <v>Nursing/ICF</v>
      </c>
      <c r="N14"/>
      <c r="O14"/>
      <c r="P14"/>
      <c r="Q14"/>
    </row>
    <row r="15" spans="1:17">
      <c r="A15" s="14">
        <v>10</v>
      </c>
      <c r="B15" s="15" t="s">
        <v>1411</v>
      </c>
      <c r="C15" s="16" t="str">
        <f>VLOOKUP(B15,Closings!$A$1:$AU$340,4,FALSE)</f>
        <v>Yanceyville Rehabilitation and Healthcare Center</v>
      </c>
      <c r="D15" s="16" t="str">
        <f>VLOOKUP(B15,Closings!$A$1:$AU$340,33,FALSE)</f>
        <v>NC</v>
      </c>
      <c r="E15" s="16">
        <f>VLOOKUP(B15,Closings!$A$1:$AU$340,6,FALSE)</f>
        <v>76</v>
      </c>
      <c r="F15" s="20">
        <f>VLOOKUP(B15,Closings!$A$1:$AU$340,5,FALSE)</f>
        <v>35840000</v>
      </c>
      <c r="G15" s="17">
        <f>VLOOKUP(B15,Closings!$A$1:$AU$340,2,FALSE)</f>
        <v>45930</v>
      </c>
      <c r="H15" s="16" t="str">
        <f>VLOOKUP(B15,Closings!$A$1:$AU$340,8,FALSE)</f>
        <v>KEYBANK NA</v>
      </c>
      <c r="I15" s="16" t="str">
        <f>VLOOKUP(B15,Closings!$A$1:$AU$340,40,FALSE)</f>
        <v>KEYBANK NA</v>
      </c>
      <c r="J15" s="16" t="str">
        <f>VLOOKUP(B15,Closings!$A$1:$AU$340,42,FALSE)</f>
        <v>Nursing/ICF</v>
      </c>
      <c r="N15"/>
      <c r="O15"/>
      <c r="P15"/>
      <c r="Q15"/>
    </row>
    <row r="16" spans="1:17">
      <c r="A16" s="14">
        <v>11</v>
      </c>
      <c r="B16" s="15" t="s">
        <v>83</v>
      </c>
      <c r="C16" s="16" t="str">
        <f>VLOOKUP(B16,Closings!$A$1:$AU$340,4,FALSE)</f>
        <v>Ponchatoula Community Care Center</v>
      </c>
      <c r="D16" s="16" t="str">
        <f>VLOOKUP(B16,Closings!$A$1:$AU$340,33,FALSE)</f>
        <v>LA</v>
      </c>
      <c r="E16" s="16">
        <f>VLOOKUP(B16,Closings!$A$1:$AU$340,6,FALSE)</f>
        <v>138</v>
      </c>
      <c r="F16" s="20">
        <f>VLOOKUP(B16,Closings!$A$1:$AU$340,5,FALSE)</f>
        <v>13020400</v>
      </c>
      <c r="G16" s="17">
        <f>VLOOKUP(B16,Closings!$A$1:$AU$340,2,FALSE)</f>
        <v>45929</v>
      </c>
      <c r="H16" s="16" t="str">
        <f>VLOOKUP(B16,Closings!$A$1:$AU$340,8,FALSE)</f>
        <v>VIUM CAPITAL MORTGAGE, LLC</v>
      </c>
      <c r="I16" s="16" t="str">
        <f>VLOOKUP(B16,Closings!$A$1:$AU$340,40,FALSE)</f>
        <v>VIUM CAPITAL MORTGAGE, LLC</v>
      </c>
      <c r="J16" s="16" t="str">
        <f>VLOOKUP(B16,Closings!$A$1:$AU$340,42,FALSE)</f>
        <v>Nursing/ICF</v>
      </c>
      <c r="N16"/>
      <c r="O16"/>
      <c r="P16"/>
      <c r="Q16"/>
    </row>
    <row r="17" spans="1:17">
      <c r="A17" s="14">
        <v>12</v>
      </c>
      <c r="B17" s="15" t="s">
        <v>89</v>
      </c>
      <c r="C17" s="16" t="str">
        <f>VLOOKUP(B17,Closings!$A$1:$AU$340,4,FALSE)</f>
        <v>Old Brownlee Community Care Center</v>
      </c>
      <c r="D17" s="16" t="str">
        <f>VLOOKUP(B17,Closings!$A$1:$AU$340,33,FALSE)</f>
        <v>LA</v>
      </c>
      <c r="E17" s="16">
        <f>VLOOKUP(B17,Closings!$A$1:$AU$340,6,FALSE)</f>
        <v>89</v>
      </c>
      <c r="F17" s="20">
        <f>VLOOKUP(B17,Closings!$A$1:$AU$340,5,FALSE)</f>
        <v>8539700</v>
      </c>
      <c r="G17" s="17">
        <f>VLOOKUP(B17,Closings!$A$1:$AU$340,2,FALSE)</f>
        <v>45929</v>
      </c>
      <c r="H17" s="16" t="str">
        <f>VLOOKUP(B17,Closings!$A$1:$AU$340,8,FALSE)</f>
        <v>VIUM CAPITAL MORTGAGE, LLC</v>
      </c>
      <c r="I17" s="16" t="str">
        <f>VLOOKUP(B17,Closings!$A$1:$AU$340,40,FALSE)</f>
        <v>VIUM CAPITAL MORTGAGE, LLC</v>
      </c>
      <c r="J17" s="16" t="str">
        <f>VLOOKUP(B17,Closings!$A$1:$AU$340,42,FALSE)</f>
        <v>Nursing/ICF</v>
      </c>
      <c r="N17"/>
      <c r="O17"/>
      <c r="P17"/>
      <c r="Q17"/>
    </row>
    <row r="18" spans="1:17">
      <c r="A18" s="14">
        <v>13</v>
      </c>
      <c r="B18" s="15" t="s">
        <v>93</v>
      </c>
      <c r="C18" s="16" t="str">
        <f>VLOOKUP(B18,Closings!$A$1:$AU$340,4,FALSE)</f>
        <v>Riviere de Soleil Community Care Center</v>
      </c>
      <c r="D18" s="16" t="str">
        <f>VLOOKUP(B18,Closings!$A$1:$AU$340,33,FALSE)</f>
        <v>LA</v>
      </c>
      <c r="E18" s="16">
        <f>VLOOKUP(B18,Closings!$A$1:$AU$340,6,FALSE)</f>
        <v>112</v>
      </c>
      <c r="F18" s="20">
        <f>VLOOKUP(B18,Closings!$A$1:$AU$340,5,FALSE)</f>
        <v>8520400</v>
      </c>
      <c r="G18" s="17">
        <f>VLOOKUP(B18,Closings!$A$1:$AU$340,2,FALSE)</f>
        <v>45929</v>
      </c>
      <c r="H18" s="16" t="str">
        <f>VLOOKUP(B18,Closings!$A$1:$AU$340,8,FALSE)</f>
        <v>VIUM CAPITAL MORTGAGE, LLC</v>
      </c>
      <c r="I18" s="16" t="str">
        <f>VLOOKUP(B18,Closings!$A$1:$AU$340,40,FALSE)</f>
        <v>VIUM CAPITAL MORTGAGE, LLC</v>
      </c>
      <c r="J18" s="16" t="str">
        <f>VLOOKUP(B18,Closings!$A$1:$AU$340,42,FALSE)</f>
        <v>Nursing/ICF</v>
      </c>
      <c r="N18"/>
      <c r="O18"/>
      <c r="P18"/>
      <c r="Q18"/>
    </row>
    <row r="19" spans="1:17">
      <c r="A19" s="14">
        <v>14</v>
      </c>
      <c r="B19" s="15" t="s">
        <v>97</v>
      </c>
      <c r="C19" s="16" t="str">
        <f>VLOOKUP(B19,Closings!$A$1:$AU$340,4,FALSE)</f>
        <v>Mulberry Health and Rehabilitation Center</v>
      </c>
      <c r="D19" s="16" t="str">
        <f>VLOOKUP(B19,Closings!$A$1:$AU$340,33,FALSE)</f>
        <v>IN</v>
      </c>
      <c r="E19" s="16">
        <f>VLOOKUP(B19,Closings!$A$1:$AU$340,6,FALSE)</f>
        <v>89</v>
      </c>
      <c r="F19" s="20">
        <f>VLOOKUP(B19,Closings!$A$1:$AU$340,5,FALSE)</f>
        <v>17971400</v>
      </c>
      <c r="G19" s="17">
        <f>VLOOKUP(B19,Closings!$A$1:$AU$340,2,FALSE)</f>
        <v>45929</v>
      </c>
      <c r="H19" s="16" t="str">
        <f>VLOOKUP(B19,Closings!$A$1:$AU$340,8,FALSE)</f>
        <v>REGIONS BANK</v>
      </c>
      <c r="I19" s="16" t="str">
        <f>VLOOKUP(B19,Closings!$A$1:$AU$340,40,FALSE)</f>
        <v>REGIONS BANK</v>
      </c>
      <c r="J19" s="16" t="str">
        <f>VLOOKUP(B19,Closings!$A$1:$AU$340,42,FALSE)</f>
        <v>Nursing/ICF</v>
      </c>
      <c r="N19"/>
      <c r="O19"/>
      <c r="P19"/>
      <c r="Q19"/>
    </row>
    <row r="20" spans="1:17">
      <c r="A20" s="14">
        <v>15</v>
      </c>
      <c r="B20" s="15" t="s">
        <v>102</v>
      </c>
      <c r="C20" s="16" t="str">
        <f>VLOOKUP(B20,Closings!$A$1:$AU$340,4,FALSE)</f>
        <v>Robinson Rehab and Nursing</v>
      </c>
      <c r="D20" s="16" t="str">
        <f>VLOOKUP(B20,Closings!$A$1:$AU$340,33,FALSE)</f>
        <v>IL</v>
      </c>
      <c r="E20" s="16">
        <f>VLOOKUP(B20,Closings!$A$1:$AU$340,6,FALSE)</f>
        <v>38</v>
      </c>
      <c r="F20" s="20">
        <f>VLOOKUP(B20,Closings!$A$1:$AU$340,5,FALSE)</f>
        <v>8627000</v>
      </c>
      <c r="G20" s="17">
        <f>VLOOKUP(B20,Closings!$A$1:$AU$340,2,FALSE)</f>
        <v>45926</v>
      </c>
      <c r="H20" s="16" t="str">
        <f>VLOOKUP(B20,Closings!$A$1:$AU$340,8,FALSE)</f>
        <v>X-CALIBER CAPITAL CORP</v>
      </c>
      <c r="I20" s="16" t="str">
        <f>VLOOKUP(B20,Closings!$A$1:$AU$340,40,FALSE)</f>
        <v>X-CALIBER CAPITAL CORP</v>
      </c>
      <c r="J20" s="16" t="str">
        <f>VLOOKUP(B20,Closings!$A$1:$AU$340,42,FALSE)</f>
        <v>Nursing/ICF</v>
      </c>
      <c r="N20"/>
      <c r="O20"/>
      <c r="P20"/>
      <c r="Q20"/>
    </row>
    <row r="21" spans="1:17">
      <c r="A21" s="14">
        <v>16</v>
      </c>
      <c r="B21" s="15" t="s">
        <v>107</v>
      </c>
      <c r="C21" s="16" t="str">
        <f>VLOOKUP(B21,Closings!$A$1:$AU$340,4,FALSE)</f>
        <v>Eastland Center for Living</v>
      </c>
      <c r="D21" s="16" t="str">
        <f>VLOOKUP(B21,Closings!$A$1:$AU$340,33,FALSE)</f>
        <v>OH</v>
      </c>
      <c r="E21" s="16">
        <f>VLOOKUP(B21,Closings!$A$1:$AU$340,6,FALSE)</f>
        <v>49</v>
      </c>
      <c r="F21" s="20">
        <f>VLOOKUP(B21,Closings!$A$1:$AU$340,5,FALSE)</f>
        <v>17520000</v>
      </c>
      <c r="G21" s="17">
        <f>VLOOKUP(B21,Closings!$A$1:$AU$340,2,FALSE)</f>
        <v>45926</v>
      </c>
      <c r="H21" s="16" t="str">
        <f>VLOOKUP(B21,Closings!$A$1:$AU$340,8,FALSE)</f>
        <v>DWIGHT CAPITAL LLC</v>
      </c>
      <c r="I21" s="16" t="str">
        <f>VLOOKUP(B21,Closings!$A$1:$AU$340,40,FALSE)</f>
        <v>DWIGHT CAPITAL LLC</v>
      </c>
      <c r="J21" s="16" t="str">
        <f>VLOOKUP(B21,Closings!$A$1:$AU$340,42,FALSE)</f>
        <v>Nursing/ICF</v>
      </c>
      <c r="N21"/>
      <c r="O21"/>
      <c r="P21"/>
      <c r="Q21"/>
    </row>
    <row r="22" spans="1:17">
      <c r="A22" s="14">
        <v>17</v>
      </c>
      <c r="B22" s="15" t="s">
        <v>113</v>
      </c>
      <c r="C22" s="16" t="str">
        <f>VLOOKUP(B22,Closings!$A$1:$AU$340,4,FALSE)</f>
        <v>Charter Senior Living of Bowling Green</v>
      </c>
      <c r="D22" s="16" t="str">
        <f>VLOOKUP(B22,Closings!$A$1:$AU$340,33,FALSE)</f>
        <v>KY</v>
      </c>
      <c r="E22" s="16">
        <f>VLOOKUP(B22,Closings!$A$1:$AU$340,6,FALSE)</f>
        <v>261</v>
      </c>
      <c r="F22" s="20">
        <f>VLOOKUP(B22,Closings!$A$1:$AU$340,5,FALSE)</f>
        <v>12039500</v>
      </c>
      <c r="G22" s="17">
        <f>VLOOKUP(B22,Closings!$A$1:$AU$340,2,FALSE)</f>
        <v>45925</v>
      </c>
      <c r="H22" s="16" t="str">
        <f>VLOOKUP(B22,Closings!$A$1:$AU$340,8,FALSE)</f>
        <v>GREYSTONE FUNDING COMPANY LLC</v>
      </c>
      <c r="I22" s="16" t="str">
        <f>VLOOKUP(B22,Closings!$A$1:$AU$340,40,FALSE)</f>
        <v>GREYSTONE FUNDING COMPANY LLC</v>
      </c>
      <c r="J22" s="16" t="str">
        <f>VLOOKUP(B22,Closings!$A$1:$AU$340,42,FALSE)</f>
        <v>Asst'd Livg</v>
      </c>
      <c r="N22"/>
      <c r="O22"/>
      <c r="P22"/>
      <c r="Q22"/>
    </row>
    <row r="23" spans="1:17">
      <c r="A23" s="14">
        <v>18</v>
      </c>
      <c r="B23" s="15" t="s">
        <v>122</v>
      </c>
      <c r="C23" s="16" t="str">
        <f>VLOOKUP(B23,Closings!$A$1:$AU$340,4,FALSE)</f>
        <v>Berea Health and Rehab Center</v>
      </c>
      <c r="D23" s="16" t="str">
        <f>VLOOKUP(B23,Closings!$A$1:$AU$340,33,FALSE)</f>
        <v>VA</v>
      </c>
      <c r="E23" s="16">
        <f>VLOOKUP(B23,Closings!$A$1:$AU$340,6,FALSE)</f>
        <v>56</v>
      </c>
      <c r="F23" s="20">
        <f>VLOOKUP(B23,Closings!$A$1:$AU$340,5,FALSE)</f>
        <v>17500000</v>
      </c>
      <c r="G23" s="17">
        <f>VLOOKUP(B23,Closings!$A$1:$AU$340,2,FALSE)</f>
        <v>45925</v>
      </c>
      <c r="H23" s="16" t="str">
        <f>VLOOKUP(B23,Closings!$A$1:$AU$340,8,FALSE)</f>
        <v>VIUM CAPITAL MORTGAGE, LLC</v>
      </c>
      <c r="I23" s="16" t="str">
        <f>VLOOKUP(B23,Closings!$A$1:$AU$340,40,FALSE)</f>
        <v>VIUM CAPITAL MORTGAGE, LLC</v>
      </c>
      <c r="J23" s="16" t="str">
        <f>VLOOKUP(B23,Closings!$A$1:$AU$340,42,FALSE)</f>
        <v>Nursing/ICF</v>
      </c>
      <c r="N23"/>
      <c r="O23"/>
      <c r="P23"/>
      <c r="Q23"/>
    </row>
    <row r="24" spans="1:17">
      <c r="A24" s="14">
        <v>19</v>
      </c>
      <c r="B24" s="15" t="s">
        <v>127</v>
      </c>
      <c r="C24" s="16" t="str">
        <f>VLOOKUP(B24,Closings!$A$1:$AU$340,4,FALSE)</f>
        <v>Carlton Senior Living Orangevale</v>
      </c>
      <c r="D24" s="16" t="str">
        <f>VLOOKUP(B24,Closings!$A$1:$AU$340,33,FALSE)</f>
        <v>CA</v>
      </c>
      <c r="E24" s="16">
        <f>VLOOKUP(B24,Closings!$A$1:$AU$340,6,FALSE)</f>
        <v>182</v>
      </c>
      <c r="F24" s="20">
        <f>VLOOKUP(B24,Closings!$A$1:$AU$340,5,FALSE)</f>
        <v>9252400</v>
      </c>
      <c r="G24" s="17">
        <f>VLOOKUP(B24,Closings!$A$1:$AU$340,2,FALSE)</f>
        <v>45925</v>
      </c>
      <c r="H24" s="16" t="str">
        <f>VLOOKUP(B24,Closings!$A$1:$AU$340,8,FALSE)</f>
        <v>CBRE HMF INC</v>
      </c>
      <c r="I24" s="16" t="str">
        <f>VLOOKUP(B24,Closings!$A$1:$AU$340,40,FALSE)</f>
        <v>CBRE HMF INC</v>
      </c>
      <c r="J24" s="16" t="str">
        <f>VLOOKUP(B24,Closings!$A$1:$AU$340,42,FALSE)</f>
        <v>Asst'd Livg</v>
      </c>
      <c r="N24"/>
      <c r="O24"/>
      <c r="P24"/>
      <c r="Q24"/>
    </row>
    <row r="25" spans="1:17">
      <c r="A25" s="14">
        <v>20</v>
      </c>
      <c r="B25" s="15" t="s">
        <v>133</v>
      </c>
      <c r="C25" s="16" t="str">
        <f>VLOOKUP(B25,Closings!$A$1:$AU$340,4,FALSE)</f>
        <v>Berea Health and Rehabilitation</v>
      </c>
      <c r="D25" s="16" t="str">
        <f>VLOOKUP(B25,Closings!$A$1:$AU$340,33,FALSE)</f>
        <v>KY</v>
      </c>
      <c r="E25" s="16">
        <f>VLOOKUP(B25,Closings!$A$1:$AU$340,6,FALSE)</f>
        <v>44</v>
      </c>
      <c r="F25" s="20">
        <f>VLOOKUP(B25,Closings!$A$1:$AU$340,5,FALSE)</f>
        <v>6982700</v>
      </c>
      <c r="G25" s="17">
        <f>VLOOKUP(B25,Closings!$A$1:$AU$340,2,FALSE)</f>
        <v>45922</v>
      </c>
      <c r="H25" s="16" t="str">
        <f>VLOOKUP(B25,Closings!$A$1:$AU$340,8,FALSE)</f>
        <v>GREYSTONE FUNDING COMPANY LLC</v>
      </c>
      <c r="I25" s="16" t="str">
        <f>VLOOKUP(B25,Closings!$A$1:$AU$340,40,FALSE)</f>
        <v>GREYSTONE FUNDING COMPANY LLC</v>
      </c>
      <c r="J25" s="16" t="str">
        <f>VLOOKUP(B25,Closings!$A$1:$AU$340,42,FALSE)</f>
        <v>Nursing/ICF</v>
      </c>
      <c r="N25"/>
      <c r="O25"/>
      <c r="P25"/>
      <c r="Q25"/>
    </row>
    <row r="26" spans="1:17">
      <c r="A26" s="14">
        <v>21</v>
      </c>
      <c r="B26" s="15" t="s">
        <v>137</v>
      </c>
      <c r="C26" s="16" t="str">
        <f>VLOOKUP(B26,Closings!$A$1:$AU$340,4,FALSE)</f>
        <v>Forest City Rehab &amp; Nrsg Ctr</v>
      </c>
      <c r="D26" s="16" t="str">
        <f>VLOOKUP(B26,Closings!$A$1:$AU$340,33,FALSE)</f>
        <v>IL</v>
      </c>
      <c r="E26" s="16">
        <f>VLOOKUP(B26,Closings!$A$1:$AU$340,6,FALSE)</f>
        <v>102</v>
      </c>
      <c r="F26" s="20">
        <f>VLOOKUP(B26,Closings!$A$1:$AU$340,5,FALSE)</f>
        <v>15986000</v>
      </c>
      <c r="G26" s="17">
        <f>VLOOKUP(B26,Closings!$A$1:$AU$340,2,FALSE)</f>
        <v>45919</v>
      </c>
      <c r="H26" s="16" t="str">
        <f>VLOOKUP(B26,Closings!$A$1:$AU$340,8,FALSE)</f>
        <v>NEWPOINT REAL ESTATE CAPITAL</v>
      </c>
      <c r="I26" s="16" t="str">
        <f>VLOOKUP(B26,Closings!$A$1:$AU$340,40,FALSE)</f>
        <v>NEWPOINT REAL ESTATE CAPITAL</v>
      </c>
      <c r="J26" s="16" t="str">
        <f>VLOOKUP(B26,Closings!$A$1:$AU$340,42,FALSE)</f>
        <v>Nursing/ICF</v>
      </c>
      <c r="N26"/>
      <c r="O26"/>
      <c r="P26"/>
    </row>
    <row r="27" spans="1:17">
      <c r="A27" s="14">
        <v>22</v>
      </c>
      <c r="B27" s="15" t="s">
        <v>142</v>
      </c>
      <c r="C27" s="16" t="str">
        <f>VLOOKUP(B27,Closings!$A$1:$AU$340,4,FALSE)</f>
        <v>Spring Creek</v>
      </c>
      <c r="D27" s="16" t="str">
        <f>VLOOKUP(B27,Closings!$A$1:$AU$340,33,FALSE)</f>
        <v>IL</v>
      </c>
      <c r="E27" s="16">
        <f>VLOOKUP(B27,Closings!$A$1:$AU$340,6,FALSE)</f>
        <v>82</v>
      </c>
      <c r="F27" s="20">
        <f>VLOOKUP(B27,Closings!$A$1:$AU$340,5,FALSE)</f>
        <v>10640000</v>
      </c>
      <c r="G27" s="17">
        <f>VLOOKUP(B27,Closings!$A$1:$AU$340,2,FALSE)</f>
        <v>45919</v>
      </c>
      <c r="H27" s="16" t="str">
        <f>VLOOKUP(B27,Closings!$A$1:$AU$340,8,FALSE)</f>
        <v>NEWPOINT REAL ESTATE CAPITAL</v>
      </c>
      <c r="I27" s="16" t="str">
        <f>VLOOKUP(B27,Closings!$A$1:$AU$340,40,FALSE)</f>
        <v>NEWPOINT REAL ESTATE CAPITAL</v>
      </c>
      <c r="J27" s="16" t="str">
        <f>VLOOKUP(B27,Closings!$A$1:$AU$340,42,FALSE)</f>
        <v>Nursing/ICF</v>
      </c>
      <c r="N27"/>
      <c r="O27"/>
      <c r="P27"/>
    </row>
    <row r="28" spans="1:17">
      <c r="A28" s="14">
        <v>23</v>
      </c>
      <c r="B28" s="15" t="s">
        <v>146</v>
      </c>
      <c r="C28" s="16" t="str">
        <f>VLOOKUP(B28,Closings!$A$1:$AU$340,4,FALSE)</f>
        <v>Briar Place Nursing</v>
      </c>
      <c r="D28" s="16" t="str">
        <f>VLOOKUP(B28,Closings!$A$1:$AU$340,33,FALSE)</f>
        <v>IL</v>
      </c>
      <c r="E28" s="16">
        <f>VLOOKUP(B28,Closings!$A$1:$AU$340,6,FALSE)</f>
        <v>77</v>
      </c>
      <c r="F28" s="20">
        <f>VLOOKUP(B28,Closings!$A$1:$AU$340,5,FALSE)</f>
        <v>18797700</v>
      </c>
      <c r="G28" s="17">
        <f>VLOOKUP(B28,Closings!$A$1:$AU$340,2,FALSE)</f>
        <v>45919</v>
      </c>
      <c r="H28" s="16" t="str">
        <f>VLOOKUP(B28,Closings!$A$1:$AU$340,8,FALSE)</f>
        <v>NEWPOINT REAL ESTATE CAPITAL</v>
      </c>
      <c r="I28" s="16" t="str">
        <f>VLOOKUP(B28,Closings!$A$1:$AU$340,40,FALSE)</f>
        <v>NEWPOINT REAL ESTATE CAPITAL</v>
      </c>
      <c r="J28" s="16" t="str">
        <f>VLOOKUP(B28,Closings!$A$1:$AU$340,42,FALSE)</f>
        <v>Nursing/ICF</v>
      </c>
      <c r="N28"/>
      <c r="O28"/>
      <c r="P28"/>
    </row>
    <row r="29" spans="1:17">
      <c r="A29" s="14">
        <v>24</v>
      </c>
      <c r="B29" s="15" t="s">
        <v>150</v>
      </c>
      <c r="C29" s="16" t="str">
        <f>VLOOKUP(B29,Closings!$A$1:$AU$340,4,FALSE)</f>
        <v>Parc Joliet</v>
      </c>
      <c r="D29" s="16" t="str">
        <f>VLOOKUP(B29,Closings!$A$1:$AU$340,33,FALSE)</f>
        <v>IL</v>
      </c>
      <c r="E29" s="16">
        <f>VLOOKUP(B29,Closings!$A$1:$AU$340,6,FALSE)</f>
        <v>96</v>
      </c>
      <c r="F29" s="20">
        <f>VLOOKUP(B29,Closings!$A$1:$AU$340,5,FALSE)</f>
        <v>11854600</v>
      </c>
      <c r="G29" s="17">
        <f>VLOOKUP(B29,Closings!$A$1:$AU$340,2,FALSE)</f>
        <v>45919</v>
      </c>
      <c r="H29" s="16" t="str">
        <f>VLOOKUP(B29,Closings!$A$1:$AU$340,8,FALSE)</f>
        <v>NEWPOINT REAL ESTATE CAPITAL</v>
      </c>
      <c r="I29" s="16" t="str">
        <f>VLOOKUP(B29,Closings!$A$1:$AU$340,40,FALSE)</f>
        <v>NEWPOINT REAL ESTATE CAPITAL</v>
      </c>
      <c r="J29" s="16" t="str">
        <f>VLOOKUP(B29,Closings!$A$1:$AU$340,42,FALSE)</f>
        <v>Nursing/ICF</v>
      </c>
      <c r="N29"/>
      <c r="O29"/>
      <c r="P29"/>
    </row>
    <row r="30" spans="1:17">
      <c r="A30" s="14">
        <v>25</v>
      </c>
      <c r="B30" s="15" t="s">
        <v>153</v>
      </c>
      <c r="C30" s="16" t="str">
        <f>VLOOKUP(B30,Closings!$A$1:$AU$340,4,FALSE)</f>
        <v>Adamsville Healthcare and Rehabilitation Center</v>
      </c>
      <c r="D30" s="16" t="str">
        <f>VLOOKUP(B30,Closings!$A$1:$AU$340,33,FALSE)</f>
        <v>TN</v>
      </c>
      <c r="E30" s="16">
        <f>VLOOKUP(B30,Closings!$A$1:$AU$340,6,FALSE)</f>
        <v>68</v>
      </c>
      <c r="F30" s="20">
        <f>VLOOKUP(B30,Closings!$A$1:$AU$340,5,FALSE)</f>
        <v>8320000</v>
      </c>
      <c r="G30" s="17">
        <f>VLOOKUP(B30,Closings!$A$1:$AU$340,2,FALSE)</f>
        <v>45918</v>
      </c>
      <c r="H30" s="16" t="str">
        <f>VLOOKUP(B30,Closings!$A$1:$AU$340,8,FALSE)</f>
        <v>GREYSTONE FUNDING COMPANY LLC</v>
      </c>
      <c r="I30" s="16" t="str">
        <f>VLOOKUP(B30,Closings!$A$1:$AU$340,40,FALSE)</f>
        <v>GREYSTONE FUNDING COMPANY LLC</v>
      </c>
      <c r="J30" s="16" t="str">
        <f>VLOOKUP(B30,Closings!$A$1:$AU$340,42,FALSE)</f>
        <v>Nursing/ICF</v>
      </c>
      <c r="N30"/>
      <c r="O30"/>
      <c r="P30"/>
    </row>
    <row r="31" spans="1:17">
      <c r="A31" s="14">
        <v>26</v>
      </c>
      <c r="B31" s="15" t="s">
        <v>158</v>
      </c>
      <c r="C31" s="16" t="str">
        <f>VLOOKUP(B31,Closings!$A$1:$AU$340,4,FALSE)</f>
        <v>Whites Creek Wellness and Rehabilitation Center</v>
      </c>
      <c r="D31" s="16" t="str">
        <f>VLOOKUP(B31,Closings!$A$1:$AU$340,33,FALSE)</f>
        <v>TN</v>
      </c>
      <c r="E31" s="16">
        <f>VLOOKUP(B31,Closings!$A$1:$AU$340,6,FALSE)</f>
        <v>63</v>
      </c>
      <c r="F31" s="20">
        <f>VLOOKUP(B31,Closings!$A$1:$AU$340,5,FALSE)</f>
        <v>16320000</v>
      </c>
      <c r="G31" s="17">
        <f>VLOOKUP(B31,Closings!$A$1:$AU$340,2,FALSE)</f>
        <v>45918</v>
      </c>
      <c r="H31" s="16" t="str">
        <f>VLOOKUP(B31,Closings!$A$1:$AU$340,8,FALSE)</f>
        <v>GREYSTONE FUNDING COMPANY LLC</v>
      </c>
      <c r="I31" s="16" t="str">
        <f>VLOOKUP(B31,Closings!$A$1:$AU$340,40,FALSE)</f>
        <v>GREYSTONE FUNDING COMPANY LLC</v>
      </c>
      <c r="J31" s="16" t="str">
        <f>VLOOKUP(B31,Closings!$A$1:$AU$340,42,FALSE)</f>
        <v>Nursing/ICF</v>
      </c>
    </row>
    <row r="32" spans="1:17">
      <c r="A32" s="14">
        <v>27</v>
      </c>
      <c r="B32" s="15" t="s">
        <v>162</v>
      </c>
      <c r="C32" s="16" t="str">
        <f>VLOOKUP(B32,Closings!$A$1:$AU$340,4,FALSE)</f>
        <v>Cordova Wellness and Rehabilitation Center</v>
      </c>
      <c r="D32" s="16" t="str">
        <f>VLOOKUP(B32,Closings!$A$1:$AU$340,33,FALSE)</f>
        <v>TN</v>
      </c>
      <c r="E32" s="16">
        <f>VLOOKUP(B32,Closings!$A$1:$AU$340,6,FALSE)</f>
        <v>137</v>
      </c>
      <c r="F32" s="20">
        <f>VLOOKUP(B32,Closings!$A$1:$AU$340,5,FALSE)</f>
        <v>28720000</v>
      </c>
      <c r="G32" s="17">
        <f>VLOOKUP(B32,Closings!$A$1:$AU$340,2,FALSE)</f>
        <v>45918</v>
      </c>
      <c r="H32" s="16" t="str">
        <f>VLOOKUP(B32,Closings!$A$1:$AU$340,8,FALSE)</f>
        <v>GREYSTONE FUNDING COMPANY LLC</v>
      </c>
      <c r="I32" s="16" t="str">
        <f>VLOOKUP(B32,Closings!$A$1:$AU$340,40,FALSE)</f>
        <v>GREYSTONE FUNDING COMPANY LLC</v>
      </c>
      <c r="J32" s="16" t="str">
        <f>VLOOKUP(B32,Closings!$A$1:$AU$340,42,FALSE)</f>
        <v>Nursing/ICF</v>
      </c>
    </row>
    <row r="33" spans="1:10">
      <c r="A33" s="14">
        <v>28</v>
      </c>
      <c r="B33" s="15" t="s">
        <v>166</v>
      </c>
      <c r="C33" s="16" t="str">
        <f>VLOOKUP(B33,Closings!$A$1:$AU$340,4,FALSE)</f>
        <v>Chapel Hill Nursing Center</v>
      </c>
      <c r="D33" s="16" t="str">
        <f>VLOOKUP(B33,Closings!$A$1:$AU$340,33,FALSE)</f>
        <v>MD</v>
      </c>
      <c r="E33" s="16">
        <f>VLOOKUP(B33,Closings!$A$1:$AU$340,6,FALSE)</f>
        <v>34</v>
      </c>
      <c r="F33" s="20">
        <f>VLOOKUP(B33,Closings!$A$1:$AU$340,5,FALSE)</f>
        <v>8028000</v>
      </c>
      <c r="G33" s="17">
        <f>VLOOKUP(B33,Closings!$A$1:$AU$340,2,FALSE)</f>
        <v>45918</v>
      </c>
      <c r="H33" s="16" t="str">
        <f>VLOOKUP(B33,Closings!$A$1:$AU$340,8,FALSE)</f>
        <v>GREYSTONE FUNDING COMPANY LLC</v>
      </c>
      <c r="I33" s="16" t="str">
        <f>VLOOKUP(B33,Closings!$A$1:$AU$340,40,FALSE)</f>
        <v>GREYSTONE FUNDING COMPANY LLC</v>
      </c>
      <c r="J33" s="16" t="str">
        <f>VLOOKUP(B33,Closings!$A$1:$AU$340,42,FALSE)</f>
        <v>Nursing/ICF</v>
      </c>
    </row>
    <row r="34" spans="1:10">
      <c r="A34" s="14">
        <v>29</v>
      </c>
      <c r="B34" s="15" t="s">
        <v>170</v>
      </c>
      <c r="C34" s="16" t="str">
        <f>VLOOKUP(B34,Closings!$A$1:$AU$340,4,FALSE)</f>
        <v>Grande Cypress Assisted Living</v>
      </c>
      <c r="D34" s="16" t="str">
        <f>VLOOKUP(B34,Closings!$A$1:$AU$340,33,FALSE)</f>
        <v>FL</v>
      </c>
      <c r="E34" s="16">
        <f>VLOOKUP(B34,Closings!$A$1:$AU$340,6,FALSE)</f>
        <v>88</v>
      </c>
      <c r="F34" s="20">
        <f>VLOOKUP(B34,Closings!$A$1:$AU$340,5,FALSE)</f>
        <v>6114500</v>
      </c>
      <c r="G34" s="17">
        <f>VLOOKUP(B34,Closings!$A$1:$AU$340,2,FALSE)</f>
        <v>45918</v>
      </c>
      <c r="H34" s="16" t="str">
        <f>VLOOKUP(B34,Closings!$A$1:$AU$340,8,FALSE)</f>
        <v>BERKADIA COMMERCIAL MTG</v>
      </c>
      <c r="I34" s="16" t="str">
        <f>VLOOKUP(B34,Closings!$A$1:$AU$340,40,FALSE)</f>
        <v>BERKADIA COMMERCIAL MTG</v>
      </c>
      <c r="J34" s="16" t="str">
        <f>VLOOKUP(B34,Closings!$A$1:$AU$340,42,FALSE)</f>
        <v>Asst'd Livg</v>
      </c>
    </row>
    <row r="35" spans="1:10">
      <c r="A35" s="14">
        <v>30</v>
      </c>
      <c r="B35" s="15" t="s">
        <v>175</v>
      </c>
      <c r="C35" s="16" t="str">
        <f>VLOOKUP(B35,Closings!$A$1:$AU$340,4,FALSE)</f>
        <v>Sterling Care Forest Hill</v>
      </c>
      <c r="D35" s="16" t="str">
        <f>VLOOKUP(B35,Closings!$A$1:$AU$340,33,FALSE)</f>
        <v>MD</v>
      </c>
      <c r="E35" s="16">
        <f>VLOOKUP(B35,Closings!$A$1:$AU$340,6,FALSE)</f>
        <v>79</v>
      </c>
      <c r="F35" s="20">
        <f>VLOOKUP(B35,Closings!$A$1:$AU$340,5,FALSE)</f>
        <v>38136000</v>
      </c>
      <c r="G35" s="17">
        <f>VLOOKUP(B35,Closings!$A$1:$AU$340,2,FALSE)</f>
        <v>45918</v>
      </c>
      <c r="H35" s="16" t="str">
        <f>VLOOKUP(B35,Closings!$A$1:$AU$340,8,FALSE)</f>
        <v>CAPITAL FUNDING LLC</v>
      </c>
      <c r="I35" s="16" t="str">
        <f>VLOOKUP(B35,Closings!$A$1:$AU$340,40,FALSE)</f>
        <v>CAPITAL FUNDING LLC</v>
      </c>
      <c r="J35" s="16" t="str">
        <f>VLOOKUP(B35,Closings!$A$1:$AU$340,42,FALSE)</f>
        <v>Nursing/ICF</v>
      </c>
    </row>
    <row r="36" spans="1:10">
      <c r="A36" s="14">
        <v>31</v>
      </c>
      <c r="B36" s="15" t="s">
        <v>180</v>
      </c>
      <c r="C36" s="16" t="str">
        <f>VLOOKUP(B36,Closings!$A$1:$AU$340,4,FALSE)</f>
        <v>Elizabeth Seton Pediatric Center</v>
      </c>
      <c r="D36" s="16" t="str">
        <f>VLOOKUP(B36,Closings!$A$1:$AU$340,33,FALSE)</f>
        <v>NY</v>
      </c>
      <c r="E36" s="16">
        <f>VLOOKUP(B36,Closings!$A$1:$AU$340,6,FALSE)</f>
        <v>127</v>
      </c>
      <c r="F36" s="20">
        <f>VLOOKUP(B36,Closings!$A$1:$AU$340,5,FALSE)</f>
        <v>132236300</v>
      </c>
      <c r="G36" s="17">
        <f>VLOOKUP(B36,Closings!$A$1:$AU$340,2,FALSE)</f>
        <v>45917</v>
      </c>
      <c r="H36" s="16" t="str">
        <f>VLOOKUP(B36,Closings!$A$1:$AU$340,8,FALSE)</f>
        <v>ZIEGLER FINANCING CORP</v>
      </c>
      <c r="I36" s="16" t="str">
        <f>VLOOKUP(B36,Closings!$A$1:$AU$340,40,FALSE)</f>
        <v>ZIEGLER FINANCING CORP</v>
      </c>
      <c r="J36" s="16" t="str">
        <f>VLOOKUP(B36,Closings!$A$1:$AU$340,42,FALSE)</f>
        <v>Nursing/ICF</v>
      </c>
    </row>
    <row r="37" spans="1:10">
      <c r="A37" s="14">
        <v>32</v>
      </c>
      <c r="B37" s="15" t="s">
        <v>191</v>
      </c>
      <c r="C37" s="16" t="str">
        <f>VLOOKUP(B37,Closings!$A$1:$AU$340,4,FALSE)</f>
        <v>Advanced Center for Nursing and Rehabilitation</v>
      </c>
      <c r="D37" s="16" t="str">
        <f>VLOOKUP(B37,Closings!$A$1:$AU$340,33,FALSE)</f>
        <v>CT</v>
      </c>
      <c r="E37" s="16">
        <f>VLOOKUP(B37,Closings!$A$1:$AU$340,6,FALSE)</f>
        <v>181</v>
      </c>
      <c r="F37" s="20">
        <f>VLOOKUP(B37,Closings!$A$1:$AU$340,5,FALSE)</f>
        <v>26069400</v>
      </c>
      <c r="G37" s="17">
        <f>VLOOKUP(B37,Closings!$A$1:$AU$340,2,FALSE)</f>
        <v>45917</v>
      </c>
      <c r="H37" s="16" t="str">
        <f>VLOOKUP(B37,Closings!$A$1:$AU$340,8,FALSE)</f>
        <v>DWIGHT CAPITAL LLC</v>
      </c>
      <c r="I37" s="16" t="str">
        <f>VLOOKUP(B37,Closings!$A$1:$AU$340,40,FALSE)</f>
        <v>DWIGHT CAPITAL LLC</v>
      </c>
      <c r="J37" s="16" t="str">
        <f>VLOOKUP(B37,Closings!$A$1:$AU$340,42,FALSE)</f>
        <v>Nursing/ICF</v>
      </c>
    </row>
    <row r="38" spans="1:10">
      <c r="A38" s="14">
        <v>33</v>
      </c>
      <c r="B38" s="15" t="s">
        <v>196</v>
      </c>
      <c r="C38" s="16" t="str">
        <f>VLOOKUP(B38,Closings!$A$1:$AU$340,4,FALSE)</f>
        <v>Palomino Place</v>
      </c>
      <c r="D38" s="16" t="str">
        <f>VLOOKUP(B38,Closings!$A$1:$AU$340,33,FALSE)</f>
        <v>TX</v>
      </c>
      <c r="E38" s="16">
        <f>VLOOKUP(B38,Closings!$A$1:$AU$340,6,FALSE)</f>
        <v>90</v>
      </c>
      <c r="F38" s="20">
        <f>VLOOKUP(B38,Closings!$A$1:$AU$340,5,FALSE)</f>
        <v>10187400</v>
      </c>
      <c r="G38" s="17">
        <f>VLOOKUP(B38,Closings!$A$1:$AU$340,2,FALSE)</f>
        <v>45917</v>
      </c>
      <c r="H38" s="16" t="str">
        <f>VLOOKUP(B38,Closings!$A$1:$AU$340,8,FALSE)</f>
        <v>REGIONS BANK</v>
      </c>
      <c r="I38" s="16" t="str">
        <f>VLOOKUP(B38,Closings!$A$1:$AU$340,40,FALSE)</f>
        <v>REGIONS BANK</v>
      </c>
      <c r="J38" s="16" t="str">
        <f>VLOOKUP(B38,Closings!$A$1:$AU$340,42,FALSE)</f>
        <v>Nursing/ICF</v>
      </c>
    </row>
    <row r="39" spans="1:10">
      <c r="A39" s="14">
        <v>34</v>
      </c>
      <c r="B39" s="15" t="s">
        <v>201</v>
      </c>
      <c r="C39" s="16" t="str">
        <f>VLOOKUP(B39,Closings!$A$1:$AU$340,4,FALSE)</f>
        <v>Arcadia Senior Living</v>
      </c>
      <c r="D39" s="16" t="str">
        <f>VLOOKUP(B39,Closings!$A$1:$AU$340,33,FALSE)</f>
        <v>OR</v>
      </c>
      <c r="E39" s="16">
        <f>VLOOKUP(B39,Closings!$A$1:$AU$340,6,FALSE)</f>
        <v>68</v>
      </c>
      <c r="F39" s="20">
        <f>VLOOKUP(B39,Closings!$A$1:$AU$340,5,FALSE)</f>
        <v>15600000</v>
      </c>
      <c r="G39" s="17">
        <f>VLOOKUP(B39,Closings!$A$1:$AU$340,2,FALSE)</f>
        <v>45916</v>
      </c>
      <c r="H39" s="16" t="str">
        <f>VLOOKUP(B39,Closings!$A$1:$AU$340,8,FALSE)</f>
        <v>LUMENT REAL ESTATE CAPITAL LLC</v>
      </c>
      <c r="I39" s="16" t="str">
        <f>VLOOKUP(B39,Closings!$A$1:$AU$340,40,FALSE)</f>
        <v>LUMENT REAL ESTATE CAPITAL LLC</v>
      </c>
      <c r="J39" s="16" t="str">
        <f>VLOOKUP(B39,Closings!$A$1:$AU$340,42,FALSE)</f>
        <v>Asst'd Livg</v>
      </c>
    </row>
    <row r="40" spans="1:10">
      <c r="A40" s="14">
        <v>35</v>
      </c>
      <c r="B40" s="15" t="s">
        <v>207</v>
      </c>
      <c r="C40" s="16" t="str">
        <f>VLOOKUP(B40,Closings!$A$1:$AU$340,4,FALSE)</f>
        <v>Maplewood Gardens Assisted Living</v>
      </c>
      <c r="D40" s="16" t="str">
        <f>VLOOKUP(B40,Closings!$A$1:$AU$340,33,FALSE)</f>
        <v>WA</v>
      </c>
      <c r="E40" s="16">
        <f>VLOOKUP(B40,Closings!$A$1:$AU$340,6,FALSE)</f>
        <v>208</v>
      </c>
      <c r="F40" s="20">
        <f>VLOOKUP(B40,Closings!$A$1:$AU$340,5,FALSE)</f>
        <v>26882900</v>
      </c>
      <c r="G40" s="17">
        <f>VLOOKUP(B40,Closings!$A$1:$AU$340,2,FALSE)</f>
        <v>45916</v>
      </c>
      <c r="H40" s="16" t="str">
        <f>VLOOKUP(B40,Closings!$A$1:$AU$340,8,FALSE)</f>
        <v>BERKADIA COMMERCIAL MTG</v>
      </c>
      <c r="I40" s="16" t="str">
        <f>VLOOKUP(B40,Closings!$A$1:$AU$340,40,FALSE)</f>
        <v>BERKADIA COMMERCIAL MTG</v>
      </c>
      <c r="J40" s="16" t="str">
        <f>VLOOKUP(B40,Closings!$A$1:$AU$340,42,FALSE)</f>
        <v>Board &amp; Care</v>
      </c>
    </row>
    <row r="41" spans="1:10">
      <c r="A41" s="14">
        <v>36</v>
      </c>
      <c r="B41" s="15" t="s">
        <v>216</v>
      </c>
      <c r="C41" s="16" t="str">
        <f>VLOOKUP(B41,Closings!$A$1:$AU$340,4,FALSE)</f>
        <v>Amoroso Wellness at York</v>
      </c>
      <c r="D41" s="16" t="str">
        <f>VLOOKUP(B41,Closings!$A$1:$AU$340,33,FALSE)</f>
        <v>PA</v>
      </c>
      <c r="E41" s="16">
        <f>VLOOKUP(B41,Closings!$A$1:$AU$340,6,FALSE)</f>
        <v>200</v>
      </c>
      <c r="F41" s="20">
        <f>VLOOKUP(B41,Closings!$A$1:$AU$340,5,FALSE)</f>
        <v>7955300</v>
      </c>
      <c r="G41" s="17">
        <f>VLOOKUP(B41,Closings!$A$1:$AU$340,2,FALSE)</f>
        <v>45911</v>
      </c>
      <c r="H41" s="16" t="str">
        <f>VLOOKUP(B41,Closings!$A$1:$AU$340,8,FALSE)</f>
        <v>CBRE HMF INC</v>
      </c>
      <c r="I41" s="16" t="str">
        <f>VLOOKUP(B41,Closings!$A$1:$AU$340,40,FALSE)</f>
        <v>CBRE HMF INC</v>
      </c>
      <c r="J41" s="16" t="str">
        <f>VLOOKUP(B41,Closings!$A$1:$AU$340,42,FALSE)</f>
        <v>Asst'd Livg</v>
      </c>
    </row>
    <row r="42" spans="1:10">
      <c r="A42" s="14">
        <v>37</v>
      </c>
      <c r="B42" s="15" t="s">
        <v>221</v>
      </c>
      <c r="C42" s="16" t="str">
        <f>VLOOKUP(B42,Closings!$A$1:$AU$340,4,FALSE)</f>
        <v>Hanover Health and Rehabilitation Center</v>
      </c>
      <c r="D42" s="16" t="str">
        <f>VLOOKUP(B42,Closings!$A$1:$AU$340,33,FALSE)</f>
        <v>VA</v>
      </c>
      <c r="E42" s="16">
        <f>VLOOKUP(B42,Closings!$A$1:$AU$340,6,FALSE)</f>
        <v>62</v>
      </c>
      <c r="F42" s="20">
        <f>VLOOKUP(B42,Closings!$A$1:$AU$340,5,FALSE)</f>
        <v>38000000</v>
      </c>
      <c r="G42" s="17">
        <f>VLOOKUP(B42,Closings!$A$1:$AU$340,2,FALSE)</f>
        <v>45911</v>
      </c>
      <c r="H42" s="16" t="str">
        <f>VLOOKUP(B42,Closings!$A$1:$AU$340,8,FALSE)</f>
        <v>KEYBANK NA</v>
      </c>
      <c r="I42" s="16" t="str">
        <f>VLOOKUP(B42,Closings!$A$1:$AU$340,40,FALSE)</f>
        <v>KEYBANK NA</v>
      </c>
      <c r="J42" s="16" t="str">
        <f>VLOOKUP(B42,Closings!$A$1:$AU$340,42,FALSE)</f>
        <v>Nursing/ICF</v>
      </c>
    </row>
    <row r="43" spans="1:10">
      <c r="A43" s="14">
        <v>38</v>
      </c>
      <c r="B43" s="15" t="s">
        <v>225</v>
      </c>
      <c r="C43" s="16" t="str">
        <f>VLOOKUP(B43,Closings!$A$1:$AU$340,4,FALSE)</f>
        <v>River Terrace Memory Care</v>
      </c>
      <c r="D43" s="16" t="str">
        <f>VLOOKUP(B43,Closings!$A$1:$AU$340,33,FALSE)</f>
        <v>OR</v>
      </c>
      <c r="E43" s="16">
        <f>VLOOKUP(B43,Closings!$A$1:$AU$340,6,FALSE)</f>
        <v>48</v>
      </c>
      <c r="F43" s="20">
        <f>VLOOKUP(B43,Closings!$A$1:$AU$340,5,FALSE)</f>
        <v>8995000</v>
      </c>
      <c r="G43" s="17">
        <f>VLOOKUP(B43,Closings!$A$1:$AU$340,2,FALSE)</f>
        <v>45911</v>
      </c>
      <c r="H43" s="16" t="str">
        <f>VLOOKUP(B43,Closings!$A$1:$AU$340,8,FALSE)</f>
        <v>NEWPOINT REAL ESTATE CAPITAL</v>
      </c>
      <c r="I43" s="16" t="str">
        <f>VLOOKUP(B43,Closings!$A$1:$AU$340,40,FALSE)</f>
        <v>NEWPOINT REAL ESTATE CAPITAL</v>
      </c>
      <c r="J43" s="16" t="str">
        <f>VLOOKUP(B43,Closings!$A$1:$AU$340,42,FALSE)</f>
        <v>Asst'd Livg</v>
      </c>
    </row>
    <row r="44" spans="1:10">
      <c r="A44" s="14">
        <v>39</v>
      </c>
      <c r="B44" s="15" t="s">
        <v>229</v>
      </c>
      <c r="C44" s="16" t="str">
        <f>VLOOKUP(B44,Closings!$A$1:$AU$340,4,FALSE)</f>
        <v>Sierra Vista Highlands</v>
      </c>
      <c r="D44" s="16" t="str">
        <f>VLOOKUP(B44,Closings!$A$1:$AU$340,33,FALSE)</f>
        <v>AZ</v>
      </c>
      <c r="E44" s="16">
        <f>VLOOKUP(B44,Closings!$A$1:$AU$340,6,FALSE)</f>
        <v>46</v>
      </c>
      <c r="F44" s="20">
        <f>VLOOKUP(B44,Closings!$A$1:$AU$340,5,FALSE)</f>
        <v>4328000</v>
      </c>
      <c r="G44" s="17">
        <f>VLOOKUP(B44,Closings!$A$1:$AU$340,2,FALSE)</f>
        <v>45910</v>
      </c>
      <c r="H44" s="16" t="str">
        <f>VLOOKUP(B44,Closings!$A$1:$AU$340,8,FALSE)</f>
        <v>KEYBANK NA</v>
      </c>
      <c r="I44" s="16" t="str">
        <f>VLOOKUP(B44,Closings!$A$1:$AU$340,40,FALSE)</f>
        <v>KEYBANK NA</v>
      </c>
      <c r="J44" s="16" t="str">
        <f>VLOOKUP(B44,Closings!$A$1:$AU$340,42,FALSE)</f>
        <v>Asst'd Livg</v>
      </c>
    </row>
    <row r="45" spans="1:10">
      <c r="A45" s="14">
        <v>40</v>
      </c>
      <c r="B45" s="15" t="s">
        <v>234</v>
      </c>
      <c r="C45" s="16" t="str">
        <f>VLOOKUP(B45,Closings!$A$1:$AU$340,4,FALSE)</f>
        <v>Evergreen Senior Living Chillicothe</v>
      </c>
      <c r="D45" s="16" t="str">
        <f>VLOOKUP(B45,Closings!$A$1:$AU$340,33,FALSE)</f>
        <v>IL</v>
      </c>
      <c r="E45" s="16">
        <f>VLOOKUP(B45,Closings!$A$1:$AU$340,6,FALSE)</f>
        <v>146</v>
      </c>
      <c r="F45" s="20">
        <f>VLOOKUP(B45,Closings!$A$1:$AU$340,5,FALSE)</f>
        <v>9029100</v>
      </c>
      <c r="G45" s="17">
        <f>VLOOKUP(B45,Closings!$A$1:$AU$340,2,FALSE)</f>
        <v>45910</v>
      </c>
      <c r="H45" s="16" t="str">
        <f>VLOOKUP(B45,Closings!$A$1:$AU$340,8,FALSE)</f>
        <v>VIUM CAPITAL MORTGAGE, LLC</v>
      </c>
      <c r="I45" s="16" t="str">
        <f>VLOOKUP(B45,Closings!$A$1:$AU$340,40,FALSE)</f>
        <v>VIUM CAPITAL MORTGAGE, LLC</v>
      </c>
      <c r="J45" s="16" t="str">
        <f>VLOOKUP(B45,Closings!$A$1:$AU$340,42,FALSE)</f>
        <v>Board &amp; Care</v>
      </c>
    </row>
    <row r="46" spans="1:10">
      <c r="A46" s="14">
        <v>41</v>
      </c>
      <c r="B46" s="15" t="s">
        <v>238</v>
      </c>
      <c r="C46" s="16" t="str">
        <f>VLOOKUP(B46,Closings!$A$1:$AU$340,4,FALSE)</f>
        <v>Daughters of Miriam Center for Nursing and Rehabil</v>
      </c>
      <c r="D46" s="16" t="str">
        <f>VLOOKUP(B46,Closings!$A$1:$AU$340,33,FALSE)</f>
        <v>OH</v>
      </c>
      <c r="E46" s="16">
        <f>VLOOKUP(B46,Closings!$A$1:$AU$340,6,FALSE)</f>
        <v>258</v>
      </c>
      <c r="F46" s="20">
        <f>VLOOKUP(B46,Closings!$A$1:$AU$340,5,FALSE)</f>
        <v>37920000</v>
      </c>
      <c r="G46" s="17">
        <f>VLOOKUP(B46,Closings!$A$1:$AU$340,2,FALSE)</f>
        <v>45910</v>
      </c>
      <c r="H46" s="16" t="str">
        <f>VLOOKUP(B46,Closings!$A$1:$AU$340,8,FALSE)</f>
        <v>GREYSTONE FUNDING COMPANY LLC</v>
      </c>
      <c r="I46" s="16" t="str">
        <f>VLOOKUP(B46,Closings!$A$1:$AU$340,40,FALSE)</f>
        <v>GREYSTONE FUNDING COMPANY LLC</v>
      </c>
      <c r="J46" s="16" t="str">
        <f>VLOOKUP(B46,Closings!$A$1:$AU$340,42,FALSE)</f>
        <v>Nursing/ICF</v>
      </c>
    </row>
    <row r="47" spans="1:10">
      <c r="A47" s="14">
        <v>42</v>
      </c>
      <c r="B47" s="15" t="s">
        <v>241</v>
      </c>
      <c r="C47" s="16" t="str">
        <f>VLOOKUP(B47,Closings!$A$1:$AU$340,4,FALSE)</f>
        <v>Alpine Health and Rehabilitation of Asheboro</v>
      </c>
      <c r="D47" s="16" t="str">
        <f>VLOOKUP(B47,Closings!$A$1:$AU$340,33,FALSE)</f>
        <v>NC</v>
      </c>
      <c r="E47" s="16">
        <f>VLOOKUP(B47,Closings!$A$1:$AU$340,6,FALSE)</f>
        <v>127</v>
      </c>
      <c r="F47" s="20">
        <f>VLOOKUP(B47,Closings!$A$1:$AU$340,5,FALSE)</f>
        <v>19309700</v>
      </c>
      <c r="G47" s="17">
        <f>VLOOKUP(B47,Closings!$A$1:$AU$340,2,FALSE)</f>
        <v>45903</v>
      </c>
      <c r="H47" s="16" t="str">
        <f>VLOOKUP(B47,Closings!$A$1:$AU$340,8,FALSE)</f>
        <v>GREYSTONE FUNDING COMPANY LLC</v>
      </c>
      <c r="I47" s="16" t="str">
        <f>VLOOKUP(B47,Closings!$A$1:$AU$340,40,FALSE)</f>
        <v>GREYSTONE FUNDING COMPANY LLC</v>
      </c>
      <c r="J47" s="16" t="str">
        <f>VLOOKUP(B47,Closings!$A$1:$AU$340,42,FALSE)</f>
        <v>Nursing/ICF</v>
      </c>
    </row>
    <row r="48" spans="1:10">
      <c r="A48" s="14">
        <v>43</v>
      </c>
      <c r="B48" s="15" t="s">
        <v>245</v>
      </c>
      <c r="C48" s="16" t="str">
        <f>VLOOKUP(B48,Closings!$A$1:$AU$340,4,FALSE)</f>
        <v>The Ashford of Mount Washington</v>
      </c>
      <c r="D48" s="16" t="str">
        <f>VLOOKUP(B48,Closings!$A$1:$AU$340,33,FALSE)</f>
        <v>OH</v>
      </c>
      <c r="E48" s="16">
        <f>VLOOKUP(B48,Closings!$A$1:$AU$340,6,FALSE)</f>
        <v>213</v>
      </c>
      <c r="F48" s="20">
        <f>VLOOKUP(B48,Closings!$A$1:$AU$340,5,FALSE)</f>
        <v>12548000</v>
      </c>
      <c r="G48" s="17">
        <f>VLOOKUP(B48,Closings!$A$1:$AU$340,2,FALSE)</f>
        <v>45903</v>
      </c>
      <c r="H48" s="16" t="str">
        <f>VLOOKUP(B48,Closings!$A$1:$AU$340,8,FALSE)</f>
        <v>VIUM CAPITAL MORTGAGE, LLC</v>
      </c>
      <c r="I48" s="16" t="str">
        <f>VLOOKUP(B48,Closings!$A$1:$AU$340,40,FALSE)</f>
        <v>VIUM CAPITAL MORTGAGE, LLC</v>
      </c>
      <c r="J48" s="16" t="str">
        <f>VLOOKUP(B48,Closings!$A$1:$AU$340,42,FALSE)</f>
        <v>Board &amp; Care</v>
      </c>
    </row>
    <row r="49" spans="1:10">
      <c r="A49" s="14">
        <v>44</v>
      </c>
      <c r="B49" s="15" t="s">
        <v>249</v>
      </c>
      <c r="C49" s="16" t="str">
        <f>VLOOKUP(B49,Closings!$A$1:$AU$340,4,FALSE)</f>
        <v>Waterview Health &amp; Rehab Center</v>
      </c>
      <c r="D49" s="16" t="str">
        <f>VLOOKUP(B49,Closings!$A$1:$AU$340,33,FALSE)</f>
        <v>VA</v>
      </c>
      <c r="E49" s="16">
        <f>VLOOKUP(B49,Closings!$A$1:$AU$340,6,FALSE)</f>
        <v>82</v>
      </c>
      <c r="F49" s="20">
        <f>VLOOKUP(B49,Closings!$A$1:$AU$340,5,FALSE)</f>
        <v>24880000</v>
      </c>
      <c r="G49" s="17">
        <f>VLOOKUP(B49,Closings!$A$1:$AU$340,2,FALSE)</f>
        <v>45898</v>
      </c>
      <c r="H49" s="16" t="str">
        <f>VLOOKUP(B49,Closings!$A$1:$AU$340,8,FALSE)</f>
        <v>GREYSTONE FUNDING COMPANY LLC</v>
      </c>
      <c r="I49" s="16" t="str">
        <f>VLOOKUP(B49,Closings!$A$1:$AU$340,40,FALSE)</f>
        <v>GREYSTONE FUNDING COMPANY LLC</v>
      </c>
      <c r="J49" s="16" t="str">
        <f>VLOOKUP(B49,Closings!$A$1:$AU$340,42,FALSE)</f>
        <v>Nursing/ICF</v>
      </c>
    </row>
    <row r="50" spans="1:10">
      <c r="A50" s="14">
        <v>45</v>
      </c>
      <c r="B50" s="15" t="s">
        <v>252</v>
      </c>
      <c r="C50" s="16" t="str">
        <f>VLOOKUP(B50,Closings!$A$1:$AU$340,4,FALSE)</f>
        <v>Northern Neck Senior Care Community</v>
      </c>
      <c r="D50" s="16" t="str">
        <f>VLOOKUP(B50,Closings!$A$1:$AU$340,33,FALSE)</f>
        <v>VA</v>
      </c>
      <c r="E50" s="16">
        <f>VLOOKUP(B50,Closings!$A$1:$AU$340,6,FALSE)</f>
        <v>86</v>
      </c>
      <c r="F50" s="20">
        <f>VLOOKUP(B50,Closings!$A$1:$AU$340,5,FALSE)</f>
        <v>24880000</v>
      </c>
      <c r="G50" s="17">
        <f>VLOOKUP(B50,Closings!$A$1:$AU$340,2,FALSE)</f>
        <v>45898</v>
      </c>
      <c r="H50" s="16" t="str">
        <f>VLOOKUP(B50,Closings!$A$1:$AU$340,8,FALSE)</f>
        <v>GREYSTONE FUNDING COMPANY LLC</v>
      </c>
      <c r="I50" s="16" t="str">
        <f>VLOOKUP(B50,Closings!$A$1:$AU$340,40,FALSE)</f>
        <v>GREYSTONE FUNDING COMPANY LLC</v>
      </c>
      <c r="J50" s="16" t="str">
        <f>VLOOKUP(B50,Closings!$A$1:$AU$340,42,FALSE)</f>
        <v>Nursing/ICF</v>
      </c>
    </row>
    <row r="51" spans="1:10">
      <c r="A51" s="14">
        <v>46</v>
      </c>
      <c r="B51" s="15" t="s">
        <v>255</v>
      </c>
      <c r="C51" s="16" t="str">
        <f>VLOOKUP(B51,Closings!$A$1:$AU$340,4,FALSE)</f>
        <v>Three Rivers Health and Rehab Center</v>
      </c>
      <c r="D51" s="16" t="str">
        <f>VLOOKUP(B51,Closings!$A$1:$AU$340,33,FALSE)</f>
        <v>VA</v>
      </c>
      <c r="E51" s="16">
        <f>VLOOKUP(B51,Closings!$A$1:$AU$340,6,FALSE)</f>
        <v>36</v>
      </c>
      <c r="F51" s="20">
        <f>VLOOKUP(B51,Closings!$A$1:$AU$340,5,FALSE)</f>
        <v>10800000</v>
      </c>
      <c r="G51" s="17">
        <f>VLOOKUP(B51,Closings!$A$1:$AU$340,2,FALSE)</f>
        <v>45898</v>
      </c>
      <c r="H51" s="16" t="str">
        <f>VLOOKUP(B51,Closings!$A$1:$AU$340,8,FALSE)</f>
        <v>GREYSTONE FUNDING COMPANY LLC</v>
      </c>
      <c r="I51" s="16" t="str">
        <f>VLOOKUP(B51,Closings!$A$1:$AU$340,40,FALSE)</f>
        <v>GREYSTONE FUNDING COMPANY LLC</v>
      </c>
      <c r="J51" s="16" t="str">
        <f>VLOOKUP(B51,Closings!$A$1:$AU$340,42,FALSE)</f>
        <v>Nursing/ICF</v>
      </c>
    </row>
    <row r="52" spans="1:10">
      <c r="A52" s="14">
        <v>47</v>
      </c>
      <c r="B52" s="15" t="s">
        <v>259</v>
      </c>
      <c r="C52" s="16" t="str">
        <f>VLOOKUP(B52,Closings!$A$1:$AU$340,4,FALSE)</f>
        <v>Grace Manor at North Park</v>
      </c>
      <c r="D52" s="16" t="str">
        <f>VLOOKUP(B52,Closings!$A$1:$AU$340,33,FALSE)</f>
        <v>PA</v>
      </c>
      <c r="E52" s="16">
        <f>VLOOKUP(B52,Closings!$A$1:$AU$340,6,FALSE)</f>
        <v>74</v>
      </c>
      <c r="F52" s="20">
        <f>VLOOKUP(B52,Closings!$A$1:$AU$340,5,FALSE)</f>
        <v>9631400</v>
      </c>
      <c r="G52" s="17">
        <f>VLOOKUP(B52,Closings!$A$1:$AU$340,2,FALSE)</f>
        <v>45897</v>
      </c>
      <c r="H52" s="16" t="str">
        <f>VLOOKUP(B52,Closings!$A$1:$AU$340,8,FALSE)</f>
        <v>LUMENT REAL ESTATE CAPITAL LLC</v>
      </c>
      <c r="I52" s="16" t="str">
        <f>VLOOKUP(B52,Closings!$A$1:$AU$340,40,FALSE)</f>
        <v>SIMS MORTGAGE FUNDING</v>
      </c>
      <c r="J52" s="16" t="str">
        <f>VLOOKUP(B52,Closings!$A$1:$AU$340,42,FALSE)</f>
        <v>Board &amp; Care</v>
      </c>
    </row>
    <row r="53" spans="1:10">
      <c r="A53" s="14">
        <v>48</v>
      </c>
      <c r="B53" s="15" t="s">
        <v>264</v>
      </c>
      <c r="C53" s="16" t="str">
        <f>VLOOKUP(B53,Closings!$A$1:$AU$340,4,FALSE)</f>
        <v>ActivCare at Bressi Ranch</v>
      </c>
      <c r="D53" s="16" t="str">
        <f>VLOOKUP(B53,Closings!$A$1:$AU$340,33,FALSE)</f>
        <v>CA</v>
      </c>
      <c r="E53" s="16">
        <f>VLOOKUP(B53,Closings!$A$1:$AU$340,6,FALSE)</f>
        <v>118</v>
      </c>
      <c r="F53" s="20">
        <f>VLOOKUP(B53,Closings!$A$1:$AU$340,5,FALSE)</f>
        <v>10151700</v>
      </c>
      <c r="G53" s="17">
        <f>VLOOKUP(B53,Closings!$A$1:$AU$340,2,FALSE)</f>
        <v>45897</v>
      </c>
      <c r="H53" s="16" t="str">
        <f>VLOOKUP(B53,Closings!$A$1:$AU$340,8,FALSE)</f>
        <v>GREYSTONE FUNDING COMPANY LLC</v>
      </c>
      <c r="I53" s="16" t="str">
        <f>VLOOKUP(B53,Closings!$A$1:$AU$340,40,FALSE)</f>
        <v>GREYSTONE FUNDING COMPANY LLC</v>
      </c>
      <c r="J53" s="16" t="str">
        <f>VLOOKUP(B53,Closings!$A$1:$AU$340,42,FALSE)</f>
        <v>Board &amp; Care</v>
      </c>
    </row>
    <row r="54" spans="1:10">
      <c r="A54" s="14">
        <v>49</v>
      </c>
      <c r="B54" s="15" t="s">
        <v>269</v>
      </c>
      <c r="C54" s="16" t="str">
        <f>VLOOKUP(B54,Closings!$A$1:$AU$340,4,FALSE)</f>
        <v>Caretel Inns of Brighton</v>
      </c>
      <c r="D54" s="16" t="str">
        <f>VLOOKUP(B54,Closings!$A$1:$AU$340,33,FALSE)</f>
        <v>MI</v>
      </c>
      <c r="E54" s="16">
        <f>VLOOKUP(B54,Closings!$A$1:$AU$340,6,FALSE)</f>
        <v>183</v>
      </c>
      <c r="F54" s="20">
        <f>VLOOKUP(B54,Closings!$A$1:$AU$340,5,FALSE)</f>
        <v>14709700</v>
      </c>
      <c r="G54" s="17">
        <f>VLOOKUP(B54,Closings!$A$1:$AU$340,2,FALSE)</f>
        <v>45897</v>
      </c>
      <c r="H54" s="16" t="str">
        <f>VLOOKUP(B54,Closings!$A$1:$AU$340,8,FALSE)</f>
        <v>FIRST AMERICAN CAPITAL GRP</v>
      </c>
      <c r="I54" s="16" t="str">
        <f>VLOOKUP(B54,Closings!$A$1:$AU$340,40,FALSE)</f>
        <v>FIRST AMERICAN CAPITAL GRP</v>
      </c>
      <c r="J54" s="16" t="str">
        <f>VLOOKUP(B54,Closings!$A$1:$AU$340,42,FALSE)</f>
        <v>Nursing/ICF</v>
      </c>
    </row>
    <row r="55" spans="1:10">
      <c r="A55" s="14">
        <v>50</v>
      </c>
      <c r="B55" s="15" t="s">
        <v>275</v>
      </c>
      <c r="C55" s="16" t="str">
        <f>VLOOKUP(B55,Closings!$A$1:$AU$340,4,FALSE)</f>
        <v>Excel Care at Egg Harbor</v>
      </c>
      <c r="D55" s="16" t="str">
        <f>VLOOKUP(B55,Closings!$A$1:$AU$340,33,FALSE)</f>
        <v>NJ</v>
      </c>
      <c r="E55" s="16">
        <f>VLOOKUP(B55,Closings!$A$1:$AU$340,6,FALSE)</f>
        <v>66</v>
      </c>
      <c r="F55" s="20">
        <f>VLOOKUP(B55,Closings!$A$1:$AU$340,5,FALSE)</f>
        <v>29520000</v>
      </c>
      <c r="G55" s="17">
        <f>VLOOKUP(B55,Closings!$A$1:$AU$340,2,FALSE)</f>
        <v>45897</v>
      </c>
      <c r="H55" s="16" t="str">
        <f>VLOOKUP(B55,Closings!$A$1:$AU$340,8,FALSE)</f>
        <v>GREYSTONE FUNDING COMPANY LLC</v>
      </c>
      <c r="I55" s="16" t="str">
        <f>VLOOKUP(B55,Closings!$A$1:$AU$340,40,FALSE)</f>
        <v>GREYSTONE FUNDING COMPANY LLC</v>
      </c>
      <c r="J55" s="16" t="str">
        <f>VLOOKUP(B55,Closings!$A$1:$AU$340,42,FALSE)</f>
        <v>Nursing/ICF</v>
      </c>
    </row>
    <row r="56" spans="1:10">
      <c r="A56" s="14">
        <v>51</v>
      </c>
      <c r="B56" s="15" t="s">
        <v>280</v>
      </c>
      <c r="C56" s="16" t="str">
        <f>VLOOKUP(B56,Closings!$A$1:$AU$340,4,FALSE)</f>
        <v>Excel Care at the Pines</v>
      </c>
      <c r="D56" s="16" t="str">
        <f>VLOOKUP(B56,Closings!$A$1:$AU$340,33,FALSE)</f>
        <v>NJ</v>
      </c>
      <c r="E56" s="16">
        <f>VLOOKUP(B56,Closings!$A$1:$AU$340,6,FALSE)</f>
        <v>71</v>
      </c>
      <c r="F56" s="20">
        <f>VLOOKUP(B56,Closings!$A$1:$AU$340,5,FALSE)</f>
        <v>22100000</v>
      </c>
      <c r="G56" s="17">
        <f>VLOOKUP(B56,Closings!$A$1:$AU$340,2,FALSE)</f>
        <v>45897</v>
      </c>
      <c r="H56" s="16" t="str">
        <f>VLOOKUP(B56,Closings!$A$1:$AU$340,8,FALSE)</f>
        <v>GREYSTONE FUNDING COMPANY LLC</v>
      </c>
      <c r="I56" s="16" t="str">
        <f>VLOOKUP(B56,Closings!$A$1:$AU$340,40,FALSE)</f>
        <v>GREYSTONE FUNDING COMPANY LLC</v>
      </c>
      <c r="J56" s="16" t="str">
        <f>VLOOKUP(B56,Closings!$A$1:$AU$340,42,FALSE)</f>
        <v>Nursing/ICF</v>
      </c>
    </row>
    <row r="57" spans="1:10">
      <c r="A57" s="14">
        <v>52</v>
      </c>
      <c r="B57" s="15" t="s">
        <v>284</v>
      </c>
      <c r="C57" s="16" t="str">
        <f>VLOOKUP(B57,Closings!$A$1:$AU$340,4,FALSE)</f>
        <v>The Sentinel of Port Jervis</v>
      </c>
      <c r="D57" s="16" t="str">
        <f>VLOOKUP(B57,Closings!$A$1:$AU$340,33,FALSE)</f>
        <v>NY</v>
      </c>
      <c r="E57" s="16">
        <f>VLOOKUP(B57,Closings!$A$1:$AU$340,6,FALSE)</f>
        <v>178</v>
      </c>
      <c r="F57" s="20">
        <f>VLOOKUP(B57,Closings!$A$1:$AU$340,5,FALSE)</f>
        <v>18400000</v>
      </c>
      <c r="G57" s="17">
        <f>VLOOKUP(B57,Closings!$A$1:$AU$340,2,FALSE)</f>
        <v>45897</v>
      </c>
      <c r="H57" s="16" t="str">
        <f>VLOOKUP(B57,Closings!$A$1:$AU$340,8,FALSE)</f>
        <v>M &amp; T REALTY CORP</v>
      </c>
      <c r="I57" s="16" t="str">
        <f>VLOOKUP(B57,Closings!$A$1:$AU$340,40,FALSE)</f>
        <v>M &amp; T REALTY CORP</v>
      </c>
      <c r="J57" s="16" t="str">
        <f>VLOOKUP(B57,Closings!$A$1:$AU$340,42,FALSE)</f>
        <v>Board &amp; Care</v>
      </c>
    </row>
    <row r="58" spans="1:10">
      <c r="A58" s="14">
        <v>53</v>
      </c>
      <c r="B58" s="15" t="s">
        <v>289</v>
      </c>
      <c r="C58" s="16" t="str">
        <f>VLOOKUP(B58,Closings!$A$1:$AU$340,4,FALSE)</f>
        <v>The Eliot at Erie Station ALP</v>
      </c>
      <c r="D58" s="16" t="str">
        <f>VLOOKUP(B58,Closings!$A$1:$AU$340,33,FALSE)</f>
        <v>NY</v>
      </c>
      <c r="E58" s="16">
        <f>VLOOKUP(B58,Closings!$A$1:$AU$340,6,FALSE)</f>
        <v>142</v>
      </c>
      <c r="F58" s="20">
        <f>VLOOKUP(B58,Closings!$A$1:$AU$340,5,FALSE)</f>
        <v>17275800</v>
      </c>
      <c r="G58" s="17">
        <f>VLOOKUP(B58,Closings!$A$1:$AU$340,2,FALSE)</f>
        <v>45897</v>
      </c>
      <c r="H58" s="16" t="str">
        <f>VLOOKUP(B58,Closings!$A$1:$AU$340,8,FALSE)</f>
        <v>M &amp; T REALTY CORP</v>
      </c>
      <c r="I58" s="16" t="str">
        <f>VLOOKUP(B58,Closings!$A$1:$AU$340,40,FALSE)</f>
        <v>M &amp; T REALTY CORP</v>
      </c>
      <c r="J58" s="16" t="str">
        <f>VLOOKUP(B58,Closings!$A$1:$AU$340,42,FALSE)</f>
        <v>Board &amp; Care</v>
      </c>
    </row>
    <row r="59" spans="1:10">
      <c r="A59" s="14">
        <v>54</v>
      </c>
      <c r="B59" s="15" t="s">
        <v>293</v>
      </c>
      <c r="C59" s="16" t="str">
        <f>VLOOKUP(B59,Closings!$A$1:$AU$340,4,FALSE)</f>
        <v>Canyons Retirement Community</v>
      </c>
      <c r="D59" s="16" t="str">
        <f>VLOOKUP(B59,Closings!$A$1:$AU$340,33,FALSE)</f>
        <v>ID</v>
      </c>
      <c r="E59" s="16">
        <f>VLOOKUP(B59,Closings!$A$1:$AU$340,6,FALSE)</f>
        <v>120</v>
      </c>
      <c r="F59" s="20">
        <f>VLOOKUP(B59,Closings!$A$1:$AU$340,5,FALSE)</f>
        <v>6058500</v>
      </c>
      <c r="G59" s="17">
        <f>VLOOKUP(B59,Closings!$A$1:$AU$340,2,FALSE)</f>
        <v>45896</v>
      </c>
      <c r="H59" s="16" t="str">
        <f>VLOOKUP(B59,Closings!$A$1:$AU$340,8,FALSE)</f>
        <v>WHITE OAK HEALTHCARE FINANCE LLC</v>
      </c>
      <c r="I59" s="16" t="str">
        <f>VLOOKUP(B59,Closings!$A$1:$AU$340,40,FALSE)</f>
        <v>WHITE OAK HEALTHCARE FINANCE LLC</v>
      </c>
      <c r="J59" s="16" t="str">
        <f>VLOOKUP(B59,Closings!$A$1:$AU$340,42,FALSE)</f>
        <v>Asst'd Livg</v>
      </c>
    </row>
    <row r="60" spans="1:10">
      <c r="A60" s="14">
        <v>55</v>
      </c>
      <c r="B60" s="15" t="s">
        <v>299</v>
      </c>
      <c r="C60" s="16" t="str">
        <f>VLOOKUP(B60,Closings!$A$1:$AU$340,4,FALSE)</f>
        <v>Arc at Chillicothe</v>
      </c>
      <c r="D60" s="16" t="str">
        <f>VLOOKUP(B60,Closings!$A$1:$AU$340,33,FALSE)</f>
        <v>IL</v>
      </c>
      <c r="E60" s="16">
        <f>VLOOKUP(B60,Closings!$A$1:$AU$340,6,FALSE)</f>
        <v>54</v>
      </c>
      <c r="F60" s="20">
        <f>VLOOKUP(B60,Closings!$A$1:$AU$340,5,FALSE)</f>
        <v>11488200</v>
      </c>
      <c r="G60" s="17">
        <f>VLOOKUP(B60,Closings!$A$1:$AU$340,2,FALSE)</f>
        <v>45896</v>
      </c>
      <c r="H60" s="16" t="str">
        <f>VLOOKUP(B60,Closings!$A$1:$AU$340,8,FALSE)</f>
        <v>WALKER AND DUNLOP LLC</v>
      </c>
      <c r="I60" s="16" t="str">
        <f>VLOOKUP(B60,Closings!$A$1:$AU$340,40,FALSE)</f>
        <v>WALKER AND DUNLOP LLC</v>
      </c>
      <c r="J60" s="16" t="str">
        <f>VLOOKUP(B60,Closings!$A$1:$AU$340,42,FALSE)</f>
        <v>Nursing/ICF</v>
      </c>
    </row>
    <row r="61" spans="1:10">
      <c r="A61" s="14">
        <v>56</v>
      </c>
      <c r="B61" s="15" t="s">
        <v>303</v>
      </c>
      <c r="C61" s="16" t="str">
        <f>VLOOKUP(B61,Closings!$A$1:$AU$340,4,FALSE)</f>
        <v>Arc at El Paso</v>
      </c>
      <c r="D61" s="16" t="str">
        <f>VLOOKUP(B61,Closings!$A$1:$AU$340,33,FALSE)</f>
        <v>IL</v>
      </c>
      <c r="E61" s="16">
        <f>VLOOKUP(B61,Closings!$A$1:$AU$340,6,FALSE)</f>
        <v>34</v>
      </c>
      <c r="F61" s="20">
        <f>VLOOKUP(B61,Closings!$A$1:$AU$340,5,FALSE)</f>
        <v>5244700</v>
      </c>
      <c r="G61" s="17">
        <f>VLOOKUP(B61,Closings!$A$1:$AU$340,2,FALSE)</f>
        <v>45896</v>
      </c>
      <c r="H61" s="16" t="str">
        <f>VLOOKUP(B61,Closings!$A$1:$AU$340,8,FALSE)</f>
        <v>WALKER AND DUNLOP LLC</v>
      </c>
      <c r="I61" s="16" t="str">
        <f>VLOOKUP(B61,Closings!$A$1:$AU$340,40,FALSE)</f>
        <v>WALKER AND DUNLOP LLC</v>
      </c>
      <c r="J61" s="16" t="str">
        <f>VLOOKUP(B61,Closings!$A$1:$AU$340,42,FALSE)</f>
        <v>Nursing/ICF</v>
      </c>
    </row>
    <row r="62" spans="1:10">
      <c r="A62" s="14">
        <v>57</v>
      </c>
      <c r="B62" s="15" t="s">
        <v>306</v>
      </c>
      <c r="C62" s="16" t="str">
        <f>VLOOKUP(B62,Closings!$A$1:$AU$340,4,FALSE)</f>
        <v>Arc at Streator</v>
      </c>
      <c r="D62" s="16" t="str">
        <f>VLOOKUP(B62,Closings!$A$1:$AU$340,33,FALSE)</f>
        <v>IL</v>
      </c>
      <c r="E62" s="16">
        <f>VLOOKUP(B62,Closings!$A$1:$AU$340,6,FALSE)</f>
        <v>66</v>
      </c>
      <c r="F62" s="20">
        <f>VLOOKUP(B62,Closings!$A$1:$AU$340,5,FALSE)</f>
        <v>12750200</v>
      </c>
      <c r="G62" s="17">
        <f>VLOOKUP(B62,Closings!$A$1:$AU$340,2,FALSE)</f>
        <v>45896</v>
      </c>
      <c r="H62" s="16" t="str">
        <f>VLOOKUP(B62,Closings!$A$1:$AU$340,8,FALSE)</f>
        <v>WALKER AND DUNLOP LLC</v>
      </c>
      <c r="I62" s="16" t="str">
        <f>VLOOKUP(B62,Closings!$A$1:$AU$340,40,FALSE)</f>
        <v>WALKER AND DUNLOP LLC</v>
      </c>
      <c r="J62" s="16" t="str">
        <f>VLOOKUP(B62,Closings!$A$1:$AU$340,42,FALSE)</f>
        <v>Nursing/ICF</v>
      </c>
    </row>
    <row r="63" spans="1:10">
      <c r="A63" s="14">
        <v>58</v>
      </c>
      <c r="B63" s="15" t="s">
        <v>310</v>
      </c>
      <c r="C63" s="16" t="str">
        <f>VLOOKUP(B63,Closings!$A$1:$AU$340,4,FALSE)</f>
        <v>Aperion Care Fox River</v>
      </c>
      <c r="D63" s="16" t="str">
        <f>VLOOKUP(B63,Closings!$A$1:$AU$340,33,FALSE)</f>
        <v>IL</v>
      </c>
      <c r="E63" s="16">
        <f>VLOOKUP(B63,Closings!$A$1:$AU$340,6,FALSE)</f>
        <v>47</v>
      </c>
      <c r="F63" s="20">
        <f>VLOOKUP(B63,Closings!$A$1:$AU$340,5,FALSE)</f>
        <v>10451300</v>
      </c>
      <c r="G63" s="17">
        <f>VLOOKUP(B63,Closings!$A$1:$AU$340,2,FALSE)</f>
        <v>45896</v>
      </c>
      <c r="H63" s="16" t="str">
        <f>VLOOKUP(B63,Closings!$A$1:$AU$340,8,FALSE)</f>
        <v>WALKER AND DUNLOP LLC</v>
      </c>
      <c r="I63" s="16" t="str">
        <f>VLOOKUP(B63,Closings!$A$1:$AU$340,40,FALSE)</f>
        <v>WALKER AND DUNLOP LLC</v>
      </c>
      <c r="J63" s="16" t="str">
        <f>VLOOKUP(B63,Closings!$A$1:$AU$340,42,FALSE)</f>
        <v>Nursing/ICF</v>
      </c>
    </row>
    <row r="64" spans="1:10">
      <c r="A64" s="14">
        <v>59</v>
      </c>
      <c r="B64" s="15" t="s">
        <v>314</v>
      </c>
      <c r="C64" s="16" t="str">
        <f>VLOOKUP(B64,Closings!$A$1:$AU$340,4,FALSE)</f>
        <v>Allure of Peru</v>
      </c>
      <c r="D64" s="16" t="str">
        <f>VLOOKUP(B64,Closings!$A$1:$AU$340,33,FALSE)</f>
        <v>IL</v>
      </c>
      <c r="E64" s="16">
        <f>VLOOKUP(B64,Closings!$A$1:$AU$340,6,FALSE)</f>
        <v>64</v>
      </c>
      <c r="F64" s="20">
        <f>VLOOKUP(B64,Closings!$A$1:$AU$340,5,FALSE)</f>
        <v>7259300</v>
      </c>
      <c r="G64" s="17">
        <f>VLOOKUP(B64,Closings!$A$1:$AU$340,2,FALSE)</f>
        <v>45896</v>
      </c>
      <c r="H64" s="16" t="str">
        <f>VLOOKUP(B64,Closings!$A$1:$AU$340,8,FALSE)</f>
        <v>WALKER AND DUNLOP LLC</v>
      </c>
      <c r="I64" s="16" t="str">
        <f>VLOOKUP(B64,Closings!$A$1:$AU$340,40,FALSE)</f>
        <v>WALKER AND DUNLOP LLC</v>
      </c>
      <c r="J64" s="16" t="str">
        <f>VLOOKUP(B64,Closings!$A$1:$AU$340,42,FALSE)</f>
        <v>Nursing/ICF</v>
      </c>
    </row>
    <row r="65" spans="1:10">
      <c r="A65" s="14">
        <v>60</v>
      </c>
      <c r="B65" s="15" t="s">
        <v>318</v>
      </c>
      <c r="C65" s="16" t="str">
        <f>VLOOKUP(B65,Closings!$A$1:$AU$340,4,FALSE)</f>
        <v>Allure of Mendota</v>
      </c>
      <c r="D65" s="16" t="str">
        <f>VLOOKUP(B65,Closings!$A$1:$AU$340,33,FALSE)</f>
        <v>IL</v>
      </c>
      <c r="E65" s="16">
        <f>VLOOKUP(B65,Closings!$A$1:$AU$340,6,FALSE)</f>
        <v>49</v>
      </c>
      <c r="F65" s="20">
        <f>VLOOKUP(B65,Closings!$A$1:$AU$340,5,FALSE)</f>
        <v>9856700</v>
      </c>
      <c r="G65" s="17">
        <f>VLOOKUP(B65,Closings!$A$1:$AU$340,2,FALSE)</f>
        <v>45896</v>
      </c>
      <c r="H65" s="16" t="str">
        <f>VLOOKUP(B65,Closings!$A$1:$AU$340,8,FALSE)</f>
        <v>WALKER AND DUNLOP LLC</v>
      </c>
      <c r="I65" s="16" t="str">
        <f>VLOOKUP(B65,Closings!$A$1:$AU$340,40,FALSE)</f>
        <v>WALKER AND DUNLOP LLC</v>
      </c>
      <c r="J65" s="16" t="str">
        <f>VLOOKUP(B65,Closings!$A$1:$AU$340,42,FALSE)</f>
        <v>Nursing/ICF</v>
      </c>
    </row>
    <row r="66" spans="1:10">
      <c r="A66" s="14">
        <v>61</v>
      </c>
      <c r="B66" s="15" t="s">
        <v>322</v>
      </c>
      <c r="C66" s="16" t="str">
        <f>VLOOKUP(B66,Closings!$A$1:$AU$340,4,FALSE)</f>
        <v>Richboro Rehabilitation &amp; Nursing Center</v>
      </c>
      <c r="D66" s="16" t="str">
        <f>VLOOKUP(B66,Closings!$A$1:$AU$340,33,FALSE)</f>
        <v>PA</v>
      </c>
      <c r="E66" s="16">
        <f>VLOOKUP(B66,Closings!$A$1:$AU$340,6,FALSE)</f>
        <v>42</v>
      </c>
      <c r="F66" s="20">
        <f>VLOOKUP(B66,Closings!$A$1:$AU$340,5,FALSE)</f>
        <v>11440000</v>
      </c>
      <c r="G66" s="17">
        <f>VLOOKUP(B66,Closings!$A$1:$AU$340,2,FALSE)</f>
        <v>45896</v>
      </c>
      <c r="H66" s="16" t="str">
        <f>VLOOKUP(B66,Closings!$A$1:$AU$340,8,FALSE)</f>
        <v>NEWPOINT REAL ESTATE CAPITAL</v>
      </c>
      <c r="I66" s="16" t="str">
        <f>VLOOKUP(B66,Closings!$A$1:$AU$340,40,FALSE)</f>
        <v>NEWPOINT REAL ESTATE CAPITAL</v>
      </c>
      <c r="J66" s="16" t="str">
        <f>VLOOKUP(B66,Closings!$A$1:$AU$340,42,FALSE)</f>
        <v>Nursing/ICF</v>
      </c>
    </row>
    <row r="67" spans="1:10">
      <c r="A67" s="14">
        <v>62</v>
      </c>
      <c r="B67" s="15" t="s">
        <v>326</v>
      </c>
      <c r="C67" s="16" t="str">
        <f>VLOOKUP(B67,Closings!$A$1:$AU$340,4,FALSE)</f>
        <v>Rosewood Gardens Rehab</v>
      </c>
      <c r="D67" s="16" t="str">
        <f>VLOOKUP(B67,Closings!$A$1:$AU$340,33,FALSE)</f>
        <v>PA</v>
      </c>
      <c r="E67" s="16">
        <f>VLOOKUP(B67,Closings!$A$1:$AU$340,6,FALSE)</f>
        <v>125</v>
      </c>
      <c r="F67" s="20">
        <f>VLOOKUP(B67,Closings!$A$1:$AU$340,5,FALSE)</f>
        <v>34968700</v>
      </c>
      <c r="G67" s="17">
        <f>VLOOKUP(B67,Closings!$A$1:$AU$340,2,FALSE)</f>
        <v>45896</v>
      </c>
      <c r="H67" s="16" t="str">
        <f>VLOOKUP(B67,Closings!$A$1:$AU$340,8,FALSE)</f>
        <v>NEWPOINT REAL ESTATE CAPITAL</v>
      </c>
      <c r="I67" s="16" t="str">
        <f>VLOOKUP(B67,Closings!$A$1:$AU$340,40,FALSE)</f>
        <v>NEWPOINT REAL ESTATE CAPITAL</v>
      </c>
      <c r="J67" s="16" t="str">
        <f>VLOOKUP(B67,Closings!$A$1:$AU$340,42,FALSE)</f>
        <v>Nursing/ICF</v>
      </c>
    </row>
    <row r="68" spans="1:10">
      <c r="A68" s="14">
        <v>63</v>
      </c>
      <c r="B68" s="15" t="s">
        <v>330</v>
      </c>
      <c r="C68" s="16" t="str">
        <f>VLOOKUP(B68,Closings!$A$1:$AU$340,4,FALSE)</f>
        <v>Kurland P0714 Lock Haven Rehab &amp; Senior Living</v>
      </c>
      <c r="D68" s="16" t="str">
        <f>VLOOKUP(B68,Closings!$A$1:$AU$340,33,FALSE)</f>
        <v>PA</v>
      </c>
      <c r="E68" s="16">
        <f>VLOOKUP(B68,Closings!$A$1:$AU$340,6,FALSE)</f>
        <v>71</v>
      </c>
      <c r="F68" s="20">
        <f>VLOOKUP(B68,Closings!$A$1:$AU$340,5,FALSE)</f>
        <v>14983400</v>
      </c>
      <c r="G68" s="17">
        <f>VLOOKUP(B68,Closings!$A$1:$AU$340,2,FALSE)</f>
        <v>45895</v>
      </c>
      <c r="H68" s="16" t="str">
        <f>VLOOKUP(B68,Closings!$A$1:$AU$340,8,FALSE)</f>
        <v>NEWPOINT REAL ESTATE CAPITAL</v>
      </c>
      <c r="I68" s="16" t="str">
        <f>VLOOKUP(B68,Closings!$A$1:$AU$340,40,FALSE)</f>
        <v>NEWPOINT REAL ESTATE CAPITAL</v>
      </c>
      <c r="J68" s="16" t="str">
        <f>VLOOKUP(B68,Closings!$A$1:$AU$340,42,FALSE)</f>
        <v>Nursing/ICF</v>
      </c>
    </row>
    <row r="69" spans="1:10">
      <c r="A69" s="14">
        <v>64</v>
      </c>
      <c r="B69" s="15" t="s">
        <v>334</v>
      </c>
      <c r="C69" s="16" t="str">
        <f>VLOOKUP(B69,Closings!$A$1:$AU$340,4,FALSE)</f>
        <v>Altercare of Bucyrus Center for Rehab &amp; Nursing</v>
      </c>
      <c r="D69" s="16" t="str">
        <f>VLOOKUP(B69,Closings!$A$1:$AU$340,33,FALSE)</f>
        <v>OH</v>
      </c>
      <c r="E69" s="16">
        <f>VLOOKUP(B69,Closings!$A$1:$AU$340,6,FALSE)</f>
        <v>58</v>
      </c>
      <c r="F69" s="20">
        <f>VLOOKUP(B69,Closings!$A$1:$AU$340,5,FALSE)</f>
        <v>8000000</v>
      </c>
      <c r="G69" s="17">
        <f>VLOOKUP(B69,Closings!$A$1:$AU$340,2,FALSE)</f>
        <v>45895</v>
      </c>
      <c r="H69" s="16" t="str">
        <f>VLOOKUP(B69,Closings!$A$1:$AU$340,8,FALSE)</f>
        <v>GREYSTONE FUNDING COMPANY LLC</v>
      </c>
      <c r="I69" s="16" t="str">
        <f>VLOOKUP(B69,Closings!$A$1:$AU$340,40,FALSE)</f>
        <v>GREYSTONE FUNDING COMPANY LLC</v>
      </c>
      <c r="J69" s="16" t="str">
        <f>VLOOKUP(B69,Closings!$A$1:$AU$340,42,FALSE)</f>
        <v>Nursing/ICF</v>
      </c>
    </row>
    <row r="70" spans="1:10">
      <c r="A70" s="14">
        <v>65</v>
      </c>
      <c r="B70" s="15" t="s">
        <v>337</v>
      </c>
      <c r="C70" s="16" t="str">
        <f>VLOOKUP(B70,Closings!$A$1:$AU$340,4,FALSE)</f>
        <v>New Haven of Kerrville</v>
      </c>
      <c r="D70" s="16" t="str">
        <f>VLOOKUP(B70,Closings!$A$1:$AU$340,33,FALSE)</f>
        <v>TX</v>
      </c>
      <c r="E70" s="16">
        <f>VLOOKUP(B70,Closings!$A$1:$AU$340,6,FALSE)</f>
        <v>72</v>
      </c>
      <c r="F70" s="20">
        <f>VLOOKUP(B70,Closings!$A$1:$AU$340,5,FALSE)</f>
        <v>6275300</v>
      </c>
      <c r="G70" s="17">
        <f>VLOOKUP(B70,Closings!$A$1:$AU$340,2,FALSE)</f>
        <v>45895</v>
      </c>
      <c r="H70" s="16" t="str">
        <f>VLOOKUP(B70,Closings!$A$1:$AU$340,8,FALSE)</f>
        <v>VIUM CAPITAL MORTGAGE, LLC</v>
      </c>
      <c r="I70" s="16" t="str">
        <f>VLOOKUP(B70,Closings!$A$1:$AU$340,40,FALSE)</f>
        <v>VIUM CAPITAL MORTGAGE, LLC</v>
      </c>
      <c r="J70" s="16" t="str">
        <f>VLOOKUP(B70,Closings!$A$1:$AU$340,42,FALSE)</f>
        <v>Asst'd Livg</v>
      </c>
    </row>
    <row r="71" spans="1:10">
      <c r="A71" s="14">
        <v>66</v>
      </c>
      <c r="B71" s="15" t="s">
        <v>341</v>
      </c>
      <c r="C71" s="16" t="str">
        <f>VLOOKUP(B71,Closings!$A$1:$AU$340,4,FALSE)</f>
        <v>New Haven of Schertz</v>
      </c>
      <c r="D71" s="16" t="str">
        <f>VLOOKUP(B71,Closings!$A$1:$AU$340,33,FALSE)</f>
        <v>TX</v>
      </c>
      <c r="E71" s="16">
        <f>VLOOKUP(B71,Closings!$A$1:$AU$340,6,FALSE)</f>
        <v>64</v>
      </c>
      <c r="F71" s="20">
        <f>VLOOKUP(B71,Closings!$A$1:$AU$340,5,FALSE)</f>
        <v>4429500</v>
      </c>
      <c r="G71" s="17">
        <f>VLOOKUP(B71,Closings!$A$1:$AU$340,2,FALSE)</f>
        <v>45895</v>
      </c>
      <c r="H71" s="16" t="str">
        <f>VLOOKUP(B71,Closings!$A$1:$AU$340,8,FALSE)</f>
        <v>VIUM CAPITAL MORTGAGE, LLC</v>
      </c>
      <c r="I71" s="16" t="str">
        <f>VLOOKUP(B71,Closings!$A$1:$AU$340,40,FALSE)</f>
        <v>VIUM CAPITAL MORTGAGE, LLC</v>
      </c>
      <c r="J71" s="16" t="str">
        <f>VLOOKUP(B71,Closings!$A$1:$AU$340,42,FALSE)</f>
        <v>Asst'd Livg</v>
      </c>
    </row>
    <row r="72" spans="1:10">
      <c r="A72" s="14">
        <v>67</v>
      </c>
      <c r="B72" s="15" t="s">
        <v>345</v>
      </c>
      <c r="C72" s="16" t="str">
        <f>VLOOKUP(B72,Closings!$A$1:$AU$340,4,FALSE)</f>
        <v>Altercare of Wadsworth Center for Rehabilitation</v>
      </c>
      <c r="D72" s="16" t="str">
        <f>VLOOKUP(B72,Closings!$A$1:$AU$340,33,FALSE)</f>
        <v>OH</v>
      </c>
      <c r="E72" s="16">
        <f>VLOOKUP(B72,Closings!$A$1:$AU$340,6,FALSE)</f>
        <v>59</v>
      </c>
      <c r="F72" s="20">
        <f>VLOOKUP(B72,Closings!$A$1:$AU$340,5,FALSE)</f>
        <v>6640000</v>
      </c>
      <c r="G72" s="17">
        <f>VLOOKUP(B72,Closings!$A$1:$AU$340,2,FALSE)</f>
        <v>45895</v>
      </c>
      <c r="H72" s="16" t="str">
        <f>VLOOKUP(B72,Closings!$A$1:$AU$340,8,FALSE)</f>
        <v>GREYSTONE FUNDING COMPANY LLC</v>
      </c>
      <c r="I72" s="16" t="str">
        <f>VLOOKUP(B72,Closings!$A$1:$AU$340,40,FALSE)</f>
        <v>GREYSTONE FUNDING COMPANY LLC</v>
      </c>
      <c r="J72" s="16" t="str">
        <f>VLOOKUP(B72,Closings!$A$1:$AU$340,42,FALSE)</f>
        <v>Nursing/ICF</v>
      </c>
    </row>
    <row r="73" spans="1:10">
      <c r="A73" s="14">
        <v>68</v>
      </c>
      <c r="B73" s="15" t="s">
        <v>349</v>
      </c>
      <c r="C73" s="16" t="str">
        <f>VLOOKUP(B73,Closings!$A$1:$AU$340,4,FALSE)</f>
        <v>Chelsea Place Care Center</v>
      </c>
      <c r="D73" s="16" t="str">
        <f>VLOOKUP(B73,Closings!$A$1:$AU$340,33,FALSE)</f>
        <v>CT</v>
      </c>
      <c r="E73" s="16">
        <f>VLOOKUP(B73,Closings!$A$1:$AU$340,6,FALSE)</f>
        <v>129</v>
      </c>
      <c r="F73" s="20">
        <f>VLOOKUP(B73,Closings!$A$1:$AU$340,5,FALSE)</f>
        <v>11249500</v>
      </c>
      <c r="G73" s="17">
        <f>VLOOKUP(B73,Closings!$A$1:$AU$340,2,FALSE)</f>
        <v>45891</v>
      </c>
      <c r="H73" s="16" t="str">
        <f>VLOOKUP(B73,Closings!$A$1:$AU$340,8,FALSE)</f>
        <v>BERKADIA COMMERCIAL MTG</v>
      </c>
      <c r="I73" s="16" t="str">
        <f>VLOOKUP(B73,Closings!$A$1:$AU$340,40,FALSE)</f>
        <v>BERKADIA COMMERCIAL MTG</v>
      </c>
      <c r="J73" s="16" t="str">
        <f>VLOOKUP(B73,Closings!$A$1:$AU$340,42,FALSE)</f>
        <v>Nursing/ICF</v>
      </c>
    </row>
    <row r="74" spans="1:10">
      <c r="A74" s="14">
        <v>69</v>
      </c>
      <c r="B74" s="15" t="s">
        <v>353</v>
      </c>
      <c r="C74" s="16" t="str">
        <f>VLOOKUP(B74,Closings!$A$1:$AU$340,4,FALSE)</f>
        <v>Fresh River Healthcare</v>
      </c>
      <c r="D74" s="16" t="str">
        <f>VLOOKUP(B74,Closings!$A$1:$AU$340,33,FALSE)</f>
        <v>CT</v>
      </c>
      <c r="E74" s="16">
        <f>VLOOKUP(B74,Closings!$A$1:$AU$340,6,FALSE)</f>
        <v>77</v>
      </c>
      <c r="F74" s="20">
        <f>VLOOKUP(B74,Closings!$A$1:$AU$340,5,FALSE)</f>
        <v>15680000</v>
      </c>
      <c r="G74" s="17">
        <f>VLOOKUP(B74,Closings!$A$1:$AU$340,2,FALSE)</f>
        <v>45891</v>
      </c>
      <c r="H74" s="16" t="str">
        <f>VLOOKUP(B74,Closings!$A$1:$AU$340,8,FALSE)</f>
        <v>BERKADIA COMMERCIAL MTG</v>
      </c>
      <c r="I74" s="16" t="str">
        <f>VLOOKUP(B74,Closings!$A$1:$AU$340,40,FALSE)</f>
        <v>BERKADIA COMMERCIAL MTG</v>
      </c>
      <c r="J74" s="16" t="str">
        <f>VLOOKUP(B74,Closings!$A$1:$AU$340,42,FALSE)</f>
        <v>Nursing/ICF</v>
      </c>
    </row>
    <row r="75" spans="1:10">
      <c r="A75" s="14">
        <v>70</v>
      </c>
      <c r="B75" s="15" t="s">
        <v>357</v>
      </c>
      <c r="C75" s="16" t="str">
        <f>VLOOKUP(B75,Closings!$A$1:$AU$340,4,FALSE)</f>
        <v>Touchpoints at Bloomfield</v>
      </c>
      <c r="D75" s="16" t="str">
        <f>VLOOKUP(B75,Closings!$A$1:$AU$340,33,FALSE)</f>
        <v>CT</v>
      </c>
      <c r="E75" s="16">
        <f>VLOOKUP(B75,Closings!$A$1:$AU$340,6,FALSE)</f>
        <v>77</v>
      </c>
      <c r="F75" s="20">
        <f>VLOOKUP(B75,Closings!$A$1:$AU$340,5,FALSE)</f>
        <v>12000000</v>
      </c>
      <c r="G75" s="17">
        <f>VLOOKUP(B75,Closings!$A$1:$AU$340,2,FALSE)</f>
        <v>45891</v>
      </c>
      <c r="H75" s="16" t="str">
        <f>VLOOKUP(B75,Closings!$A$1:$AU$340,8,FALSE)</f>
        <v>BERKADIA COMMERCIAL MTG</v>
      </c>
      <c r="I75" s="16" t="str">
        <f>VLOOKUP(B75,Closings!$A$1:$AU$340,40,FALSE)</f>
        <v>BERKADIA COMMERCIAL MTG</v>
      </c>
      <c r="J75" s="16" t="str">
        <f>VLOOKUP(B75,Closings!$A$1:$AU$340,42,FALSE)</f>
        <v>Nursing/ICF</v>
      </c>
    </row>
    <row r="76" spans="1:10">
      <c r="A76" s="14">
        <v>71</v>
      </c>
      <c r="B76" s="15" t="s">
        <v>361</v>
      </c>
      <c r="C76" s="16" t="str">
        <f>VLOOKUP(B76,Closings!$A$1:$AU$340,4,FALSE)</f>
        <v>Trinity Hill Care Center</v>
      </c>
      <c r="D76" s="16" t="str">
        <f>VLOOKUP(B76,Closings!$A$1:$AU$340,33,FALSE)</f>
        <v>CT</v>
      </c>
      <c r="E76" s="16">
        <f>VLOOKUP(B76,Closings!$A$1:$AU$340,6,FALSE)</f>
        <v>70</v>
      </c>
      <c r="F76" s="20">
        <f>VLOOKUP(B76,Closings!$A$1:$AU$340,5,FALSE)</f>
        <v>2444300</v>
      </c>
      <c r="G76" s="17">
        <f>VLOOKUP(B76,Closings!$A$1:$AU$340,2,FALSE)</f>
        <v>45891</v>
      </c>
      <c r="H76" s="16" t="str">
        <f>VLOOKUP(B76,Closings!$A$1:$AU$340,8,FALSE)</f>
        <v>BERKADIA COMMERCIAL MTG</v>
      </c>
      <c r="I76" s="16" t="str">
        <f>VLOOKUP(B76,Closings!$A$1:$AU$340,40,FALSE)</f>
        <v>BERKADIA COMMERCIAL MTG</v>
      </c>
      <c r="J76" s="16" t="str">
        <f>VLOOKUP(B76,Closings!$A$1:$AU$340,42,FALSE)</f>
        <v>Nursing/ICF</v>
      </c>
    </row>
    <row r="77" spans="1:10">
      <c r="A77" s="14">
        <v>72</v>
      </c>
      <c r="B77" s="15" t="s">
        <v>364</v>
      </c>
      <c r="C77" s="16" t="str">
        <f>VLOOKUP(B77,Closings!$A$1:$AU$340,4,FALSE)</f>
        <v>P0621 RaeAnn Mt Airy Gardens Rehab and Nursing Ctr</v>
      </c>
      <c r="D77" s="16" t="str">
        <f>VLOOKUP(B77,Closings!$A$1:$AU$340,33,FALSE)</f>
        <v>OH</v>
      </c>
      <c r="E77" s="16">
        <f>VLOOKUP(B77,Closings!$A$1:$AU$340,6,FALSE)</f>
        <v>71</v>
      </c>
      <c r="F77" s="20">
        <f>VLOOKUP(B77,Closings!$A$1:$AU$340,5,FALSE)</f>
        <v>8893700</v>
      </c>
      <c r="G77" s="17">
        <f>VLOOKUP(B77,Closings!$A$1:$AU$340,2,FALSE)</f>
        <v>45889</v>
      </c>
      <c r="H77" s="16" t="str">
        <f>VLOOKUP(B77,Closings!$A$1:$AU$340,8,FALSE)</f>
        <v>VIUM CAPITAL MORTGAGE, LLC</v>
      </c>
      <c r="I77" s="16" t="str">
        <f>VLOOKUP(B77,Closings!$A$1:$AU$340,40,FALSE)</f>
        <v>VIUM CAPITAL MORTGAGE, LLC</v>
      </c>
      <c r="J77" s="16" t="str">
        <f>VLOOKUP(B77,Closings!$A$1:$AU$340,42,FALSE)</f>
        <v>Nursing/ICF</v>
      </c>
    </row>
    <row r="78" spans="1:10">
      <c r="A78" s="14">
        <v>73</v>
      </c>
      <c r="B78" s="15" t="s">
        <v>367</v>
      </c>
      <c r="C78" s="16" t="str">
        <f>VLOOKUP(B78,Closings!$A$1:$AU$340,4,FALSE)</f>
        <v>Epsom Healthcare Center</v>
      </c>
      <c r="D78" s="16" t="str">
        <f>VLOOKUP(B78,Closings!$A$1:$AU$340,33,FALSE)</f>
        <v>NH</v>
      </c>
      <c r="E78" s="16">
        <f>VLOOKUP(B78,Closings!$A$1:$AU$340,6,FALSE)</f>
        <v>56</v>
      </c>
      <c r="F78" s="20">
        <f>VLOOKUP(B78,Closings!$A$1:$AU$340,5,FALSE)</f>
        <v>14148600</v>
      </c>
      <c r="G78" s="17">
        <f>VLOOKUP(B78,Closings!$A$1:$AU$340,2,FALSE)</f>
        <v>45883</v>
      </c>
      <c r="H78" s="16" t="str">
        <f>VLOOKUP(B78,Closings!$A$1:$AU$340,8,FALSE)</f>
        <v>DWIGHT CAPITAL LLC</v>
      </c>
      <c r="I78" s="16" t="str">
        <f>VLOOKUP(B78,Closings!$A$1:$AU$340,40,FALSE)</f>
        <v>DWIGHT CAPITAL LLC</v>
      </c>
      <c r="J78" s="16" t="str">
        <f>VLOOKUP(B78,Closings!$A$1:$AU$340,42,FALSE)</f>
        <v>Nursing/ICF</v>
      </c>
    </row>
    <row r="79" spans="1:10">
      <c r="A79" s="14">
        <v>74</v>
      </c>
      <c r="B79" s="15" t="s">
        <v>372</v>
      </c>
      <c r="C79" s="16" t="str">
        <f>VLOOKUP(B79,Closings!$A$1:$AU$340,4,FALSE)</f>
        <v>Onion Creek Nursing and Rehabilitation Center</v>
      </c>
      <c r="D79" s="16" t="str">
        <f>VLOOKUP(B79,Closings!$A$1:$AU$340,33,FALSE)</f>
        <v>TX</v>
      </c>
      <c r="E79" s="16">
        <f>VLOOKUP(B79,Closings!$A$1:$AU$340,6,FALSE)</f>
        <v>63</v>
      </c>
      <c r="F79" s="20">
        <f>VLOOKUP(B79,Closings!$A$1:$AU$340,5,FALSE)</f>
        <v>17840000</v>
      </c>
      <c r="G79" s="17">
        <f>VLOOKUP(B79,Closings!$A$1:$AU$340,2,FALSE)</f>
        <v>45883</v>
      </c>
      <c r="H79" s="16" t="str">
        <f>VLOOKUP(B79,Closings!$A$1:$AU$340,8,FALSE)</f>
        <v>KEYBANK NA</v>
      </c>
      <c r="I79" s="16" t="str">
        <f>VLOOKUP(B79,Closings!$A$1:$AU$340,40,FALSE)</f>
        <v>KEYBANK NA</v>
      </c>
      <c r="J79" s="16" t="str">
        <f>VLOOKUP(B79,Closings!$A$1:$AU$340,42,FALSE)</f>
        <v>Nursing/ICF</v>
      </c>
    </row>
    <row r="80" spans="1:10">
      <c r="A80" s="14">
        <v>75</v>
      </c>
      <c r="B80" s="15" t="s">
        <v>376</v>
      </c>
      <c r="C80" s="16" t="str">
        <f>VLOOKUP(B80,Closings!$A$1:$AU$340,4,FALSE)</f>
        <v>Rancho Cucamonga Memory Care</v>
      </c>
      <c r="D80" s="16" t="str">
        <f>VLOOKUP(B80,Closings!$A$1:$AU$340,33,FALSE)</f>
        <v>CA</v>
      </c>
      <c r="E80" s="16">
        <f>VLOOKUP(B80,Closings!$A$1:$AU$340,6,FALSE)</f>
        <v>136</v>
      </c>
      <c r="F80" s="20">
        <f>VLOOKUP(B80,Closings!$A$1:$AU$340,5,FALSE)</f>
        <v>17266600</v>
      </c>
      <c r="G80" s="17">
        <f>VLOOKUP(B80,Closings!$A$1:$AU$340,2,FALSE)</f>
        <v>45883</v>
      </c>
      <c r="H80" s="16" t="str">
        <f>VLOOKUP(B80,Closings!$A$1:$AU$340,8,FALSE)</f>
        <v>CBRE HMF INC</v>
      </c>
      <c r="I80" s="16" t="str">
        <f>VLOOKUP(B80,Closings!$A$1:$AU$340,40,FALSE)</f>
        <v>CBRE HMF INC</v>
      </c>
      <c r="J80" s="16" t="str">
        <f>VLOOKUP(B80,Closings!$A$1:$AU$340,42,FALSE)</f>
        <v>Asst'd Livg</v>
      </c>
    </row>
    <row r="81" spans="1:10">
      <c r="A81" s="14">
        <v>76</v>
      </c>
      <c r="B81" s="15" t="s">
        <v>385</v>
      </c>
      <c r="C81" s="16" t="str">
        <f>VLOOKUP(B81,Closings!$A$1:$AU$340,4,FALSE)</f>
        <v>Gardens of Eastbrooke</v>
      </c>
      <c r="D81" s="16" t="str">
        <f>VLOOKUP(B81,Closings!$A$1:$AU$340,33,FALSE)</f>
        <v>FL</v>
      </c>
      <c r="E81" s="16">
        <f>VLOOKUP(B81,Closings!$A$1:$AU$340,6,FALSE)</f>
        <v>90</v>
      </c>
      <c r="F81" s="20">
        <f>VLOOKUP(B81,Closings!$A$1:$AU$340,5,FALSE)</f>
        <v>5937000</v>
      </c>
      <c r="G81" s="17">
        <f>VLOOKUP(B81,Closings!$A$1:$AU$340,2,FALSE)</f>
        <v>45883</v>
      </c>
      <c r="H81" s="16" t="str">
        <f>VLOOKUP(B81,Closings!$A$1:$AU$340,8,FALSE)</f>
        <v>GREYSTONE FUNDING COMPANY LLC</v>
      </c>
      <c r="I81" s="16" t="str">
        <f>VLOOKUP(B81,Closings!$A$1:$AU$340,40,FALSE)</f>
        <v>GREYSTONE FUNDING COMPANY LLC</v>
      </c>
      <c r="J81" s="16" t="str">
        <f>VLOOKUP(B81,Closings!$A$1:$AU$340,42,FALSE)</f>
        <v>Board &amp; Care</v>
      </c>
    </row>
    <row r="82" spans="1:10">
      <c r="A82" s="14">
        <v>77</v>
      </c>
      <c r="B82" s="15" t="s">
        <v>389</v>
      </c>
      <c r="C82" s="16" t="str">
        <f>VLOOKUP(B82,Closings!$A$1:$AU$340,4,FALSE)</f>
        <v>Gardens of Westbrooke</v>
      </c>
      <c r="D82" s="16" t="str">
        <f>VLOOKUP(B82,Closings!$A$1:$AU$340,33,FALSE)</f>
        <v>FL</v>
      </c>
      <c r="E82" s="16">
        <f>VLOOKUP(B82,Closings!$A$1:$AU$340,6,FALSE)</f>
        <v>189</v>
      </c>
      <c r="F82" s="20">
        <f>VLOOKUP(B82,Closings!$A$1:$AU$340,5,FALSE)</f>
        <v>9431000</v>
      </c>
      <c r="G82" s="17">
        <f>VLOOKUP(B82,Closings!$A$1:$AU$340,2,FALSE)</f>
        <v>45883</v>
      </c>
      <c r="H82" s="16" t="str">
        <f>VLOOKUP(B82,Closings!$A$1:$AU$340,8,FALSE)</f>
        <v>GREYSTONE FUNDING COMPANY LLC</v>
      </c>
      <c r="I82" s="16" t="str">
        <f>VLOOKUP(B82,Closings!$A$1:$AU$340,40,FALSE)</f>
        <v>GREYSTONE FUNDING COMPANY LLC</v>
      </c>
      <c r="J82" s="16" t="str">
        <f>VLOOKUP(B82,Closings!$A$1:$AU$340,42,FALSE)</f>
        <v>Board &amp; Care</v>
      </c>
    </row>
    <row r="83" spans="1:10">
      <c r="A83" s="14">
        <v>78</v>
      </c>
      <c r="B83" s="15" t="s">
        <v>393</v>
      </c>
      <c r="C83" s="16" t="str">
        <f>VLOOKUP(B83,Closings!$A$1:$AU$340,4,FALSE)</f>
        <v>Mountain Laurel Rehabilitation and Nursing</v>
      </c>
      <c r="D83" s="16" t="str">
        <f>VLOOKUP(B83,Closings!$A$1:$AU$340,33,FALSE)</f>
        <v>VA</v>
      </c>
      <c r="E83" s="16">
        <f>VLOOKUP(B83,Closings!$A$1:$AU$340,6,FALSE)</f>
        <v>70</v>
      </c>
      <c r="F83" s="20">
        <f>VLOOKUP(B83,Closings!$A$1:$AU$340,5,FALSE)</f>
        <v>20663900</v>
      </c>
      <c r="G83" s="17">
        <f>VLOOKUP(B83,Closings!$A$1:$AU$340,2,FALSE)</f>
        <v>45883</v>
      </c>
      <c r="H83" s="16" t="str">
        <f>VLOOKUP(B83,Closings!$A$1:$AU$340,8,FALSE)</f>
        <v>CAPITAL FUNDING LLC</v>
      </c>
      <c r="I83" s="16" t="str">
        <f>VLOOKUP(B83,Closings!$A$1:$AU$340,40,FALSE)</f>
        <v>CAPITAL FUNDING LLC</v>
      </c>
      <c r="J83" s="16" t="str">
        <f>VLOOKUP(B83,Closings!$A$1:$AU$340,42,FALSE)</f>
        <v>Nursing/ICF</v>
      </c>
    </row>
    <row r="84" spans="1:10">
      <c r="A84" s="14">
        <v>79</v>
      </c>
      <c r="B84" s="15" t="s">
        <v>397</v>
      </c>
      <c r="C84" s="16" t="str">
        <f>VLOOKUP(B84,Closings!$A$1:$AU$340,4,FALSE)</f>
        <v xml:space="preserve"> Texoma Healthcare Center</v>
      </c>
      <c r="D84" s="16" t="str">
        <f>VLOOKUP(B84,Closings!$A$1:$AU$340,33,FALSE)</f>
        <v>TX</v>
      </c>
      <c r="E84" s="16">
        <f>VLOOKUP(B84,Closings!$A$1:$AU$340,6,FALSE)</f>
        <v>84</v>
      </c>
      <c r="F84" s="20">
        <f>VLOOKUP(B84,Closings!$A$1:$AU$340,5,FALSE)</f>
        <v>9424000</v>
      </c>
      <c r="G84" s="17">
        <f>VLOOKUP(B84,Closings!$A$1:$AU$340,2,FALSE)</f>
        <v>45882</v>
      </c>
      <c r="H84" s="16" t="str">
        <f>VLOOKUP(B84,Closings!$A$1:$AU$340,8,FALSE)</f>
        <v>CAPITAL FUNDING LLC</v>
      </c>
      <c r="I84" s="16" t="str">
        <f>VLOOKUP(B84,Closings!$A$1:$AU$340,40,FALSE)</f>
        <v>CAPITAL FUNDING LLC</v>
      </c>
      <c r="J84" s="16" t="str">
        <f>VLOOKUP(B84,Closings!$A$1:$AU$340,42,FALSE)</f>
        <v>Nursing/ICF</v>
      </c>
    </row>
    <row r="85" spans="1:10">
      <c r="A85" s="14">
        <v>80</v>
      </c>
      <c r="B85" s="15" t="s">
        <v>401</v>
      </c>
      <c r="C85" s="16" t="str">
        <f>VLOOKUP(B85,Closings!$A$1:$AU$340,4,FALSE)</f>
        <v>Simpson Place</v>
      </c>
      <c r="D85" s="16" t="str">
        <f>VLOOKUP(B85,Closings!$A$1:$AU$340,33,FALSE)</f>
        <v>TX</v>
      </c>
      <c r="E85" s="16">
        <f>VLOOKUP(B85,Closings!$A$1:$AU$340,6,FALSE)</f>
        <v>265</v>
      </c>
      <c r="F85" s="20">
        <f>VLOOKUP(B85,Closings!$A$1:$AU$340,5,FALSE)</f>
        <v>19280000</v>
      </c>
      <c r="G85" s="17">
        <f>VLOOKUP(B85,Closings!$A$1:$AU$340,2,FALSE)</f>
        <v>45882</v>
      </c>
      <c r="H85" s="16" t="str">
        <f>VLOOKUP(B85,Closings!$A$1:$AU$340,8,FALSE)</f>
        <v>BERKADIA COMMERCIAL MTG</v>
      </c>
      <c r="I85" s="16" t="str">
        <f>VLOOKUP(B85,Closings!$A$1:$AU$340,40,FALSE)</f>
        <v>BERKADIA COMMERCIAL MTG</v>
      </c>
      <c r="J85" s="16" t="str">
        <f>VLOOKUP(B85,Closings!$A$1:$AU$340,42,FALSE)</f>
        <v>Board &amp; Care</v>
      </c>
    </row>
    <row r="86" spans="1:10">
      <c r="A86" s="14">
        <v>81</v>
      </c>
      <c r="B86" s="15" t="s">
        <v>405</v>
      </c>
      <c r="C86" s="16" t="str">
        <f>VLOOKUP(B86,Closings!$A$1:$AU$340,4,FALSE)</f>
        <v>Hampden Hills Post Acute</v>
      </c>
      <c r="D86" s="16" t="str">
        <f>VLOOKUP(B86,Closings!$A$1:$AU$340,33,FALSE)</f>
        <v>CO</v>
      </c>
      <c r="E86" s="16">
        <f>VLOOKUP(B86,Closings!$A$1:$AU$340,6,FALSE)</f>
        <v>136</v>
      </c>
      <c r="F86" s="20">
        <f>VLOOKUP(B86,Closings!$A$1:$AU$340,5,FALSE)</f>
        <v>19705000</v>
      </c>
      <c r="G86" s="17">
        <f>VLOOKUP(B86,Closings!$A$1:$AU$340,2,FALSE)</f>
        <v>45881</v>
      </c>
      <c r="H86" s="16" t="str">
        <f>VLOOKUP(B86,Closings!$A$1:$AU$340,8,FALSE)</f>
        <v>DWIGHT CAPITAL LLC</v>
      </c>
      <c r="I86" s="16" t="str">
        <f>VLOOKUP(B86,Closings!$A$1:$AU$340,40,FALSE)</f>
        <v>DWIGHT CAPITAL LLC</v>
      </c>
      <c r="J86" s="16" t="str">
        <f>VLOOKUP(B86,Closings!$A$1:$AU$340,42,FALSE)</f>
        <v>Nursing/ICF</v>
      </c>
    </row>
    <row r="87" spans="1:10">
      <c r="A87" s="14">
        <v>82</v>
      </c>
      <c r="B87" s="15" t="s">
        <v>410</v>
      </c>
      <c r="C87" s="16" t="str">
        <f>VLOOKUP(B87,Closings!$A$1:$AU$340,4,FALSE)</f>
        <v>Avantara Lake Zurich</v>
      </c>
      <c r="D87" s="16" t="str">
        <f>VLOOKUP(B87,Closings!$A$1:$AU$340,33,FALSE)</f>
        <v>IL</v>
      </c>
      <c r="E87" s="16">
        <f>VLOOKUP(B87,Closings!$A$1:$AU$340,6,FALSE)</f>
        <v>100</v>
      </c>
      <c r="F87" s="20">
        <f>VLOOKUP(B87,Closings!$A$1:$AU$340,5,FALSE)</f>
        <v>23040000</v>
      </c>
      <c r="G87" s="17">
        <f>VLOOKUP(B87,Closings!$A$1:$AU$340,2,FALSE)</f>
        <v>45876</v>
      </c>
      <c r="H87" s="16" t="str">
        <f>VLOOKUP(B87,Closings!$A$1:$AU$340,8,FALSE)</f>
        <v>NEWPOINT REAL ESTATE CAPITAL</v>
      </c>
      <c r="I87" s="16" t="str">
        <f>VLOOKUP(B87,Closings!$A$1:$AU$340,40,FALSE)</f>
        <v>NEWPOINT REAL ESTATE CAPITAL</v>
      </c>
      <c r="J87" s="16" t="str">
        <f>VLOOKUP(B87,Closings!$A$1:$AU$340,42,FALSE)</f>
        <v>Nursing/ICF</v>
      </c>
    </row>
    <row r="88" spans="1:10">
      <c r="A88" s="14">
        <v>83</v>
      </c>
      <c r="B88" s="15" t="s">
        <v>414</v>
      </c>
      <c r="C88" s="16" t="str">
        <f>VLOOKUP(B88,Closings!$A$1:$AU$340,4,FALSE)</f>
        <v>Bella Terra Elmhurst</v>
      </c>
      <c r="D88" s="16" t="str">
        <f>VLOOKUP(B88,Closings!$A$1:$AU$340,33,FALSE)</f>
        <v>IL</v>
      </c>
      <c r="E88" s="16">
        <f>VLOOKUP(B88,Closings!$A$1:$AU$340,6,FALSE)</f>
        <v>68</v>
      </c>
      <c r="F88" s="20">
        <f>VLOOKUP(B88,Closings!$A$1:$AU$340,5,FALSE)</f>
        <v>14080000</v>
      </c>
      <c r="G88" s="17">
        <f>VLOOKUP(B88,Closings!$A$1:$AU$340,2,FALSE)</f>
        <v>45876</v>
      </c>
      <c r="H88" s="16" t="str">
        <f>VLOOKUP(B88,Closings!$A$1:$AU$340,8,FALSE)</f>
        <v>NEWPOINT REAL ESTATE CAPITAL</v>
      </c>
      <c r="I88" s="16" t="str">
        <f>VLOOKUP(B88,Closings!$A$1:$AU$340,40,FALSE)</f>
        <v>NEWPOINT REAL ESTATE CAPITAL</v>
      </c>
      <c r="J88" s="16" t="str">
        <f>VLOOKUP(B88,Closings!$A$1:$AU$340,42,FALSE)</f>
        <v>Nursing/ICF</v>
      </c>
    </row>
    <row r="89" spans="1:10">
      <c r="A89" s="14">
        <v>84</v>
      </c>
      <c r="B89" s="15" t="s">
        <v>418</v>
      </c>
      <c r="C89" s="16" t="str">
        <f>VLOOKUP(B89,Closings!$A$1:$AU$340,4,FALSE)</f>
        <v>Bella Terra Schaumburg</v>
      </c>
      <c r="D89" s="16" t="str">
        <f>VLOOKUP(B89,Closings!$A$1:$AU$340,33,FALSE)</f>
        <v>IL</v>
      </c>
      <c r="E89" s="16">
        <f>VLOOKUP(B89,Closings!$A$1:$AU$340,6,FALSE)</f>
        <v>103</v>
      </c>
      <c r="F89" s="20">
        <f>VLOOKUP(B89,Closings!$A$1:$AU$340,5,FALSE)</f>
        <v>20240000</v>
      </c>
      <c r="G89" s="17">
        <f>VLOOKUP(B89,Closings!$A$1:$AU$340,2,FALSE)</f>
        <v>45876</v>
      </c>
      <c r="H89" s="16" t="str">
        <f>VLOOKUP(B89,Closings!$A$1:$AU$340,8,FALSE)</f>
        <v>NEWPOINT REAL ESTATE CAPITAL</v>
      </c>
      <c r="I89" s="16" t="str">
        <f>VLOOKUP(B89,Closings!$A$1:$AU$340,40,FALSE)</f>
        <v>NEWPOINT REAL ESTATE CAPITAL</v>
      </c>
      <c r="J89" s="16" t="str">
        <f>VLOOKUP(B89,Closings!$A$1:$AU$340,42,FALSE)</f>
        <v>Nursing/ICF</v>
      </c>
    </row>
    <row r="90" spans="1:10">
      <c r="A90" s="14">
        <v>85</v>
      </c>
      <c r="B90" s="15" t="s">
        <v>421</v>
      </c>
      <c r="C90" s="16" t="str">
        <f>VLOOKUP(B90,Closings!$A$1:$AU$340,4,FALSE)</f>
        <v>Eden Healthcare Center</v>
      </c>
      <c r="D90" s="16" t="str">
        <f>VLOOKUP(B90,Closings!$A$1:$AU$340,33,FALSE)</f>
        <v>CA</v>
      </c>
      <c r="E90" s="16">
        <f>VLOOKUP(B90,Closings!$A$1:$AU$340,6,FALSE)</f>
        <v>51</v>
      </c>
      <c r="F90" s="20">
        <f>VLOOKUP(B90,Closings!$A$1:$AU$340,5,FALSE)</f>
        <v>16521400</v>
      </c>
      <c r="G90" s="17">
        <f>VLOOKUP(B90,Closings!$A$1:$AU$340,2,FALSE)</f>
        <v>45876</v>
      </c>
      <c r="H90" s="16" t="str">
        <f>VLOOKUP(B90,Closings!$A$1:$AU$340,8,FALSE)</f>
        <v>Ikaria Mortgage LLC</v>
      </c>
      <c r="I90" s="16" t="str">
        <f>VLOOKUP(B90,Closings!$A$1:$AU$340,40,FALSE)</f>
        <v>Ikaria Mortgage LLC</v>
      </c>
      <c r="J90" s="16" t="str">
        <f>VLOOKUP(B90,Closings!$A$1:$AU$340,42,FALSE)</f>
        <v>Nursing/ICF</v>
      </c>
    </row>
    <row r="91" spans="1:10">
      <c r="A91" s="14">
        <v>86</v>
      </c>
      <c r="B91" s="15" t="s">
        <v>426</v>
      </c>
      <c r="C91" s="16" t="str">
        <f>VLOOKUP(B91,Closings!$A$1:$AU$340,4,FALSE)</f>
        <v>Newport Post-Acute and Rehabilitation Center</v>
      </c>
      <c r="D91" s="16" t="str">
        <f>VLOOKUP(B91,Closings!$A$1:$AU$340,33,FALSE)</f>
        <v>TN</v>
      </c>
      <c r="E91" s="16">
        <f>VLOOKUP(B91,Closings!$A$1:$AU$340,6,FALSE)</f>
        <v>78</v>
      </c>
      <c r="F91" s="20">
        <f>VLOOKUP(B91,Closings!$A$1:$AU$340,5,FALSE)</f>
        <v>10960000</v>
      </c>
      <c r="G91" s="17">
        <f>VLOOKUP(B91,Closings!$A$1:$AU$340,2,FALSE)</f>
        <v>45874</v>
      </c>
      <c r="H91" s="16" t="str">
        <f>VLOOKUP(B91,Closings!$A$1:$AU$340,8,FALSE)</f>
        <v>CAPITAL FUNDING LLC</v>
      </c>
      <c r="I91" s="16" t="str">
        <f>VLOOKUP(B91,Closings!$A$1:$AU$340,40,FALSE)</f>
        <v>CAPITAL FUNDING LLC</v>
      </c>
      <c r="J91" s="16" t="str">
        <f>VLOOKUP(B91,Closings!$A$1:$AU$340,42,FALSE)</f>
        <v>Nursing/ICF</v>
      </c>
    </row>
    <row r="92" spans="1:10">
      <c r="A92" s="14">
        <v>87</v>
      </c>
      <c r="B92" s="15" t="s">
        <v>429</v>
      </c>
      <c r="C92" s="16" t="str">
        <f>VLOOKUP(B92,Closings!$A$1:$AU$340,4,FALSE)</f>
        <v>Norris Post-Acute and Rehabilitation Center</v>
      </c>
      <c r="D92" s="16" t="str">
        <f>VLOOKUP(B92,Closings!$A$1:$AU$340,33,FALSE)</f>
        <v>TN</v>
      </c>
      <c r="E92" s="16">
        <f>VLOOKUP(B92,Closings!$A$1:$AU$340,6,FALSE)</f>
        <v>52</v>
      </c>
      <c r="F92" s="20">
        <f>VLOOKUP(B92,Closings!$A$1:$AU$340,5,FALSE)</f>
        <v>12752000</v>
      </c>
      <c r="G92" s="17">
        <f>VLOOKUP(B92,Closings!$A$1:$AU$340,2,FALSE)</f>
        <v>45874</v>
      </c>
      <c r="H92" s="16" t="str">
        <f>VLOOKUP(B92,Closings!$A$1:$AU$340,8,FALSE)</f>
        <v>CAPITAL FUNDING LLC</v>
      </c>
      <c r="I92" s="16" t="str">
        <f>VLOOKUP(B92,Closings!$A$1:$AU$340,40,FALSE)</f>
        <v>CAPITAL FUNDING LLC</v>
      </c>
      <c r="J92" s="16" t="str">
        <f>VLOOKUP(B92,Closings!$A$1:$AU$340,42,FALSE)</f>
        <v>Nursing/ICF</v>
      </c>
    </row>
    <row r="93" spans="1:10">
      <c r="A93" s="14">
        <v>88</v>
      </c>
      <c r="B93" s="15" t="s">
        <v>433</v>
      </c>
      <c r="C93" s="16" t="str">
        <f>VLOOKUP(B93,Closings!$A$1:$AU$340,4,FALSE)</f>
        <v>Creekside Center for Rehabilitation &amp; Healing</v>
      </c>
      <c r="D93" s="16" t="str">
        <f>VLOOKUP(B93,Closings!$A$1:$AU$340,33,FALSE)</f>
        <v>TN</v>
      </c>
      <c r="E93" s="16">
        <f>VLOOKUP(B93,Closings!$A$1:$AU$340,6,FALSE)</f>
        <v>99</v>
      </c>
      <c r="F93" s="20">
        <f>VLOOKUP(B93,Closings!$A$1:$AU$340,5,FALSE)</f>
        <v>16208700</v>
      </c>
      <c r="G93" s="17">
        <f>VLOOKUP(B93,Closings!$A$1:$AU$340,2,FALSE)</f>
        <v>45874</v>
      </c>
      <c r="H93" s="16" t="str">
        <f>VLOOKUP(B93,Closings!$A$1:$AU$340,8,FALSE)</f>
        <v>DWIGHT CAPITAL LLC</v>
      </c>
      <c r="I93" s="16" t="str">
        <f>VLOOKUP(B93,Closings!$A$1:$AU$340,40,FALSE)</f>
        <v>DWIGHT CAPITAL LLC</v>
      </c>
      <c r="J93" s="16" t="str">
        <f>VLOOKUP(B93,Closings!$A$1:$AU$340,42,FALSE)</f>
        <v>Nursing/ICF</v>
      </c>
    </row>
    <row r="94" spans="1:10">
      <c r="A94" s="14">
        <v>89</v>
      </c>
      <c r="B94" s="15" t="s">
        <v>437</v>
      </c>
      <c r="C94" s="16" t="str">
        <f>VLOOKUP(B94,Closings!$A$1:$AU$340,4,FALSE)</f>
        <v>Silver Springs Care Center</v>
      </c>
      <c r="D94" s="16" t="str">
        <f>VLOOKUP(B94,Closings!$A$1:$AU$340,33,FALSE)</f>
        <v>CT</v>
      </c>
      <c r="E94" s="16">
        <f>VLOOKUP(B94,Closings!$A$1:$AU$340,6,FALSE)</f>
        <v>59</v>
      </c>
      <c r="F94" s="20">
        <f>VLOOKUP(B94,Closings!$A$1:$AU$340,5,FALSE)</f>
        <v>12045700</v>
      </c>
      <c r="G94" s="17">
        <f>VLOOKUP(B94,Closings!$A$1:$AU$340,2,FALSE)</f>
        <v>45874</v>
      </c>
      <c r="H94" s="16" t="str">
        <f>VLOOKUP(B94,Closings!$A$1:$AU$340,8,FALSE)</f>
        <v>BERKADIA COMMERCIAL MTG</v>
      </c>
      <c r="I94" s="16" t="str">
        <f>VLOOKUP(B94,Closings!$A$1:$AU$340,40,FALSE)</f>
        <v>BERKADIA COMMERCIAL MTG</v>
      </c>
      <c r="J94" s="16" t="str">
        <f>VLOOKUP(B94,Closings!$A$1:$AU$340,42,FALSE)</f>
        <v>Nursing/ICF</v>
      </c>
    </row>
    <row r="95" spans="1:10">
      <c r="A95" s="14">
        <v>90</v>
      </c>
      <c r="B95" s="15" t="s">
        <v>440</v>
      </c>
      <c r="C95" s="16" t="str">
        <f>VLOOKUP(B95,Closings!$A$1:$AU$340,4,FALSE)</f>
        <v>Touchpoints at Manchester</v>
      </c>
      <c r="D95" s="16" t="str">
        <f>VLOOKUP(B95,Closings!$A$1:$AU$340,33,FALSE)</f>
        <v>CT</v>
      </c>
      <c r="E95" s="16">
        <f>VLOOKUP(B95,Closings!$A$1:$AU$340,6,FALSE)</f>
        <v>58</v>
      </c>
      <c r="F95" s="20">
        <f>VLOOKUP(B95,Closings!$A$1:$AU$340,5,FALSE)</f>
        <v>7957900</v>
      </c>
      <c r="G95" s="17">
        <f>VLOOKUP(B95,Closings!$A$1:$AU$340,2,FALSE)</f>
        <v>45874</v>
      </c>
      <c r="H95" s="16" t="str">
        <f>VLOOKUP(B95,Closings!$A$1:$AU$340,8,FALSE)</f>
        <v>BERKADIA COMMERCIAL MTG</v>
      </c>
      <c r="I95" s="16" t="str">
        <f>VLOOKUP(B95,Closings!$A$1:$AU$340,40,FALSE)</f>
        <v>BERKADIA COMMERCIAL MTG</v>
      </c>
      <c r="J95" s="16" t="str">
        <f>VLOOKUP(B95,Closings!$A$1:$AU$340,42,FALSE)</f>
        <v>Nursing/ICF</v>
      </c>
    </row>
    <row r="96" spans="1:10">
      <c r="A96" s="14">
        <v>91</v>
      </c>
      <c r="B96" s="15" t="s">
        <v>443</v>
      </c>
      <c r="C96" s="16" t="str">
        <f>VLOOKUP(B96,Closings!$A$1:$AU$340,4,FALSE)</f>
        <v>Westside Care Center</v>
      </c>
      <c r="D96" s="16" t="str">
        <f>VLOOKUP(B96,Closings!$A$1:$AU$340,33,FALSE)</f>
        <v>CT</v>
      </c>
      <c r="E96" s="16">
        <f>VLOOKUP(B96,Closings!$A$1:$AU$340,6,FALSE)</f>
        <v>73</v>
      </c>
      <c r="F96" s="20">
        <f>VLOOKUP(B96,Closings!$A$1:$AU$340,5,FALSE)</f>
        <v>7401600</v>
      </c>
      <c r="G96" s="17">
        <f>VLOOKUP(B96,Closings!$A$1:$AU$340,2,FALSE)</f>
        <v>45874</v>
      </c>
      <c r="H96" s="16" t="str">
        <f>VLOOKUP(B96,Closings!$A$1:$AU$340,8,FALSE)</f>
        <v>BERKADIA COMMERCIAL MTG</v>
      </c>
      <c r="I96" s="16" t="str">
        <f>VLOOKUP(B96,Closings!$A$1:$AU$340,40,FALSE)</f>
        <v>BERKADIA COMMERCIAL MTG</v>
      </c>
      <c r="J96" s="16" t="str">
        <f>VLOOKUP(B96,Closings!$A$1:$AU$340,42,FALSE)</f>
        <v>Nursing/ICF</v>
      </c>
    </row>
    <row r="97" spans="1:10">
      <c r="A97" s="14">
        <v>92</v>
      </c>
      <c r="B97" s="15" t="s">
        <v>446</v>
      </c>
      <c r="C97" s="16" t="str">
        <f>VLOOKUP(B97,Closings!$A$1:$AU$340,4,FALSE)</f>
        <v>Harvest Home Assisted Living</v>
      </c>
      <c r="D97" s="16" t="str">
        <f>VLOOKUP(B97,Closings!$A$1:$AU$340,33,FALSE)</f>
        <v>WI</v>
      </c>
      <c r="E97" s="16">
        <f>VLOOKUP(B97,Closings!$A$1:$AU$340,6,FALSE)</f>
        <v>96</v>
      </c>
      <c r="F97" s="20">
        <f>VLOOKUP(B97,Closings!$A$1:$AU$340,5,FALSE)</f>
        <v>7631100</v>
      </c>
      <c r="G97" s="17">
        <f>VLOOKUP(B97,Closings!$A$1:$AU$340,2,FALSE)</f>
        <v>45868</v>
      </c>
      <c r="H97" s="16" t="str">
        <f>VLOOKUP(B97,Closings!$A$1:$AU$340,8,FALSE)</f>
        <v>CAPITAL ONE NA</v>
      </c>
      <c r="I97" s="16" t="str">
        <f>VLOOKUP(B97,Closings!$A$1:$AU$340,40,FALSE)</f>
        <v>CAPITAL ONE NA</v>
      </c>
      <c r="J97" s="16" t="str">
        <f>VLOOKUP(B97,Closings!$A$1:$AU$340,42,FALSE)</f>
        <v>Asst'd Livg</v>
      </c>
    </row>
    <row r="98" spans="1:10">
      <c r="A98" s="14">
        <v>93</v>
      </c>
      <c r="B98" s="15" t="s">
        <v>451</v>
      </c>
      <c r="C98" s="16" t="str">
        <f>VLOOKUP(B98,Closings!$A$1:$AU$340,4,FALSE)</f>
        <v>Allure of Geneseo</v>
      </c>
      <c r="D98" s="16" t="str">
        <f>VLOOKUP(B98,Closings!$A$1:$AU$340,33,FALSE)</f>
        <v>IL</v>
      </c>
      <c r="E98" s="16">
        <f>VLOOKUP(B98,Closings!$A$1:$AU$340,6,FALSE)</f>
        <v>39</v>
      </c>
      <c r="F98" s="20">
        <f>VLOOKUP(B98,Closings!$A$1:$AU$340,5,FALSE)</f>
        <v>6680200</v>
      </c>
      <c r="G98" s="17">
        <f>VLOOKUP(B98,Closings!$A$1:$AU$340,2,FALSE)</f>
        <v>45868</v>
      </c>
      <c r="H98" s="16" t="str">
        <f>VLOOKUP(B98,Closings!$A$1:$AU$340,8,FALSE)</f>
        <v>DWIGHT CAPITAL LLC</v>
      </c>
      <c r="I98" s="16" t="str">
        <f>VLOOKUP(B98,Closings!$A$1:$AU$340,40,FALSE)</f>
        <v>DWIGHT CAPITAL LLC</v>
      </c>
      <c r="J98" s="16" t="str">
        <f>VLOOKUP(B98,Closings!$A$1:$AU$340,42,FALSE)</f>
        <v>Nursing/ICF</v>
      </c>
    </row>
    <row r="99" spans="1:10">
      <c r="A99" s="14">
        <v>94</v>
      </c>
      <c r="B99" s="15" t="s">
        <v>455</v>
      </c>
      <c r="C99" s="16" t="str">
        <f>VLOOKUP(B99,Closings!$A$1:$AU$340,4,FALSE)</f>
        <v>P0654 Allure HC Allure of Mt Carroll</v>
      </c>
      <c r="D99" s="16" t="str">
        <f>VLOOKUP(B99,Closings!$A$1:$AU$340,33,FALSE)</f>
        <v>IL</v>
      </c>
      <c r="E99" s="16">
        <f>VLOOKUP(B99,Closings!$A$1:$AU$340,6,FALSE)</f>
        <v>42</v>
      </c>
      <c r="F99" s="20">
        <f>VLOOKUP(B99,Closings!$A$1:$AU$340,5,FALSE)</f>
        <v>5187900</v>
      </c>
      <c r="G99" s="17">
        <f>VLOOKUP(B99,Closings!$A$1:$AU$340,2,FALSE)</f>
        <v>45868</v>
      </c>
      <c r="H99" s="16" t="str">
        <f>VLOOKUP(B99,Closings!$A$1:$AU$340,8,FALSE)</f>
        <v>DWIGHT CAPITAL LLC</v>
      </c>
      <c r="I99" s="16" t="str">
        <f>VLOOKUP(B99,Closings!$A$1:$AU$340,40,FALSE)</f>
        <v>DWIGHT CAPITAL LLC</v>
      </c>
      <c r="J99" s="16" t="str">
        <f>VLOOKUP(B99,Closings!$A$1:$AU$340,42,FALSE)</f>
        <v>Nursing/ICF</v>
      </c>
    </row>
    <row r="100" spans="1:10">
      <c r="A100" s="14">
        <v>95</v>
      </c>
      <c r="B100" s="15" t="s">
        <v>459</v>
      </c>
      <c r="C100" s="16" t="str">
        <f>VLOOKUP(B100,Closings!$A$1:$AU$340,4,FALSE)</f>
        <v>Golden Horizons of Worthington</v>
      </c>
      <c r="D100" s="16" t="str">
        <f>VLOOKUP(B100,Closings!$A$1:$AU$340,33,FALSE)</f>
        <v>MN</v>
      </c>
      <c r="E100" s="16">
        <f>VLOOKUP(B100,Closings!$A$1:$AU$340,6,FALSE)</f>
        <v>82</v>
      </c>
      <c r="F100" s="20">
        <f>VLOOKUP(B100,Closings!$A$1:$AU$340,5,FALSE)</f>
        <v>8728400</v>
      </c>
      <c r="G100" s="17">
        <f>VLOOKUP(B100,Closings!$A$1:$AU$340,2,FALSE)</f>
        <v>45868</v>
      </c>
      <c r="H100" s="16" t="str">
        <f>VLOOKUP(B100,Closings!$A$1:$AU$340,8,FALSE)</f>
        <v>JONES LANG LASALLE MULTIFAMILY, LLC</v>
      </c>
      <c r="I100" s="16" t="str">
        <f>VLOOKUP(B100,Closings!$A$1:$AU$340,40,FALSE)</f>
        <v>JONES LANG LASALLE MULTIFAMILY, LLC</v>
      </c>
      <c r="J100" s="16" t="str">
        <f>VLOOKUP(B100,Closings!$A$1:$AU$340,42,FALSE)</f>
        <v>Asst'd Livg</v>
      </c>
    </row>
    <row r="101" spans="1:10">
      <c r="A101" s="14">
        <v>96</v>
      </c>
      <c r="B101" s="15" t="s">
        <v>465</v>
      </c>
      <c r="C101" s="16" t="str">
        <f>VLOOKUP(B101,Closings!$A$1:$AU$340,4,FALSE)</f>
        <v>Ivy Hill Post Acute Nursing &amp; Rehabilitation</v>
      </c>
      <c r="D101" s="16" t="str">
        <f>VLOOKUP(B101,Closings!$A$1:$AU$340,33,FALSE)</f>
        <v>PA</v>
      </c>
      <c r="E101" s="16">
        <f>VLOOKUP(B101,Closings!$A$1:$AU$340,6,FALSE)</f>
        <v>75</v>
      </c>
      <c r="F101" s="20">
        <f>VLOOKUP(B101,Closings!$A$1:$AU$340,5,FALSE)</f>
        <v>16640000</v>
      </c>
      <c r="G101" s="17">
        <f>VLOOKUP(B101,Closings!$A$1:$AU$340,2,FALSE)</f>
        <v>45868</v>
      </c>
      <c r="H101" s="16" t="str">
        <f>VLOOKUP(B101,Closings!$A$1:$AU$340,8,FALSE)</f>
        <v>GREYSTONE FUNDING COMPANY LLC</v>
      </c>
      <c r="I101" s="16" t="str">
        <f>VLOOKUP(B101,Closings!$A$1:$AU$340,40,FALSE)</f>
        <v>GREYSTONE FUNDING COMPANY LLC</v>
      </c>
      <c r="J101" s="16" t="str">
        <f>VLOOKUP(B101,Closings!$A$1:$AU$340,42,FALSE)</f>
        <v>Nursing/ICF</v>
      </c>
    </row>
    <row r="102" spans="1:10">
      <c r="A102" s="14">
        <v>97</v>
      </c>
      <c r="B102" s="15" t="s">
        <v>469</v>
      </c>
      <c r="C102" s="16" t="str">
        <f>VLOOKUP(B102,Closings!$A$1:$AU$340,4,FALSE)</f>
        <v>Hartford Health Care</v>
      </c>
      <c r="D102" s="16" t="str">
        <f>VLOOKUP(B102,Closings!$A$1:$AU$340,33,FALSE)</f>
        <v>AL</v>
      </c>
      <c r="E102" s="16">
        <f>VLOOKUP(B102,Closings!$A$1:$AU$340,6,FALSE)</f>
        <v>48</v>
      </c>
      <c r="F102" s="20">
        <f>VLOOKUP(B102,Closings!$A$1:$AU$340,5,FALSE)</f>
        <v>10640000</v>
      </c>
      <c r="G102" s="17">
        <f>VLOOKUP(B102,Closings!$A$1:$AU$340,2,FALSE)</f>
        <v>45867</v>
      </c>
      <c r="H102" s="16" t="str">
        <f>VLOOKUP(B102,Closings!$A$1:$AU$340,8,FALSE)</f>
        <v>GREYSTONE FUNDING COMPANY LLC</v>
      </c>
      <c r="I102" s="16" t="str">
        <f>VLOOKUP(B102,Closings!$A$1:$AU$340,40,FALSE)</f>
        <v>GREYSTONE FUNDING COMPANY LLC</v>
      </c>
      <c r="J102" s="16" t="str">
        <f>VLOOKUP(B102,Closings!$A$1:$AU$340,42,FALSE)</f>
        <v>Nursing/ICF</v>
      </c>
    </row>
    <row r="103" spans="1:10">
      <c r="A103" s="14">
        <v>98</v>
      </c>
      <c r="B103" s="15" t="s">
        <v>473</v>
      </c>
      <c r="C103" s="16" t="str">
        <f>VLOOKUP(B103,Closings!$A$1:$AU$340,4,FALSE)</f>
        <v>Diversicare of Hutchinson</v>
      </c>
      <c r="D103" s="16" t="str">
        <f>VLOOKUP(B103,Closings!$A$1:$AU$340,33,FALSE)</f>
        <v>KS</v>
      </c>
      <c r="E103" s="16">
        <f>VLOOKUP(B103,Closings!$A$1:$AU$340,6,FALSE)</f>
        <v>57</v>
      </c>
      <c r="F103" s="20">
        <f>VLOOKUP(B103,Closings!$A$1:$AU$340,5,FALSE)</f>
        <v>9280000</v>
      </c>
      <c r="G103" s="17">
        <f>VLOOKUP(B103,Closings!$A$1:$AU$340,2,FALSE)</f>
        <v>45867</v>
      </c>
      <c r="H103" s="16" t="str">
        <f>VLOOKUP(B103,Closings!$A$1:$AU$340,8,FALSE)</f>
        <v>GREYSTONE FUNDING COMPANY LLC</v>
      </c>
      <c r="I103" s="16" t="str">
        <f>VLOOKUP(B103,Closings!$A$1:$AU$340,40,FALSE)</f>
        <v>GREYSTONE FUNDING COMPANY LLC</v>
      </c>
      <c r="J103" s="16" t="str">
        <f>VLOOKUP(B103,Closings!$A$1:$AU$340,42,FALSE)</f>
        <v>Nursing/ICF</v>
      </c>
    </row>
    <row r="104" spans="1:10">
      <c r="A104" s="14">
        <v>99</v>
      </c>
      <c r="B104" s="15" t="s">
        <v>478</v>
      </c>
      <c r="C104" s="16" t="str">
        <f>VLOOKUP(B104,Closings!$A$1:$AU$340,4,FALSE)</f>
        <v>Park Place</v>
      </c>
      <c r="D104" s="16" t="str">
        <f>VLOOKUP(B104,Closings!$A$1:$AU$340,33,FALSE)</f>
        <v>AL</v>
      </c>
      <c r="E104" s="16">
        <f>VLOOKUP(B104,Closings!$A$1:$AU$340,6,FALSE)</f>
        <v>62</v>
      </c>
      <c r="F104" s="20">
        <f>VLOOKUP(B104,Closings!$A$1:$AU$340,5,FALSE)</f>
        <v>11040000</v>
      </c>
      <c r="G104" s="17">
        <f>VLOOKUP(B104,Closings!$A$1:$AU$340,2,FALSE)</f>
        <v>45867</v>
      </c>
      <c r="H104" s="16" t="str">
        <f>VLOOKUP(B104,Closings!$A$1:$AU$340,8,FALSE)</f>
        <v>GREYSTONE FUNDING COMPANY LLC</v>
      </c>
      <c r="I104" s="16" t="str">
        <f>VLOOKUP(B104,Closings!$A$1:$AU$340,40,FALSE)</f>
        <v>GREYSTONE FUNDING COMPANY LLC</v>
      </c>
      <c r="J104" s="16" t="str">
        <f>VLOOKUP(B104,Closings!$A$1:$AU$340,42,FALSE)</f>
        <v>Nursing/ICF</v>
      </c>
    </row>
    <row r="105" spans="1:10">
      <c r="A105" s="14">
        <v>100</v>
      </c>
      <c r="B105" s="15" t="s">
        <v>482</v>
      </c>
      <c r="C105" s="16" t="str">
        <f>VLOOKUP(B105,Closings!$A$1:$AU$340,4,FALSE)</f>
        <v>Franklin Park Boerne</v>
      </c>
      <c r="D105" s="16" t="str">
        <f>VLOOKUP(B105,Closings!$A$1:$AU$340,33,FALSE)</f>
        <v>TX</v>
      </c>
      <c r="E105" s="16">
        <f>VLOOKUP(B105,Closings!$A$1:$AU$340,6,FALSE)</f>
        <v>112</v>
      </c>
      <c r="F105" s="20">
        <f>VLOOKUP(B105,Closings!$A$1:$AU$340,5,FALSE)</f>
        <v>16013700</v>
      </c>
      <c r="G105" s="17">
        <f>VLOOKUP(B105,Closings!$A$1:$AU$340,2,FALSE)</f>
        <v>45867</v>
      </c>
      <c r="H105" s="16" t="str">
        <f>VLOOKUP(B105,Closings!$A$1:$AU$340,8,FALSE)</f>
        <v>GREYSTONE FUNDING COMPANY LLC</v>
      </c>
      <c r="I105" s="16" t="str">
        <f>VLOOKUP(B105,Closings!$A$1:$AU$340,40,FALSE)</f>
        <v>GREYSTONE FUNDING COMPANY LLC</v>
      </c>
      <c r="J105" s="16" t="str">
        <f>VLOOKUP(B105,Closings!$A$1:$AU$340,42,FALSE)</f>
        <v>Board &amp; Care</v>
      </c>
    </row>
    <row r="106" spans="1:10">
      <c r="A106" s="14">
        <v>101</v>
      </c>
      <c r="B106" s="15" t="s">
        <v>486</v>
      </c>
      <c r="C106" s="16" t="str">
        <f>VLOOKUP(B106,Closings!$A$1:$AU$340,4,FALSE)</f>
        <v>Orchard Pointe at Terrazza</v>
      </c>
      <c r="D106" s="16" t="str">
        <f>VLOOKUP(B106,Closings!$A$1:$AU$340,33,FALSE)</f>
        <v>AZ</v>
      </c>
      <c r="E106" s="16">
        <f>VLOOKUP(B106,Closings!$A$1:$AU$340,6,FALSE)</f>
        <v>289</v>
      </c>
      <c r="F106" s="20">
        <f>VLOOKUP(B106,Closings!$A$1:$AU$340,5,FALSE)</f>
        <v>40124600</v>
      </c>
      <c r="G106" s="17">
        <f>VLOOKUP(B106,Closings!$A$1:$AU$340,2,FALSE)</f>
        <v>45863</v>
      </c>
      <c r="H106" s="16" t="str">
        <f>VLOOKUP(B106,Closings!$A$1:$AU$340,8,FALSE)</f>
        <v>GERSHMAN INVESTMENT</v>
      </c>
      <c r="I106" s="16" t="str">
        <f>VLOOKUP(B106,Closings!$A$1:$AU$340,40,FALSE)</f>
        <v>GERSHMAN INVESTMENT</v>
      </c>
      <c r="J106" s="16" t="str">
        <f>VLOOKUP(B106,Closings!$A$1:$AU$340,42,FALSE)</f>
        <v>Asst'd Livg</v>
      </c>
    </row>
    <row r="107" spans="1:10">
      <c r="A107" s="14">
        <v>102</v>
      </c>
      <c r="B107" s="15" t="s">
        <v>491</v>
      </c>
      <c r="C107" s="16" t="str">
        <f>VLOOKUP(B107,Closings!$A$1:$AU$340,4,FALSE)</f>
        <v>Capistrano Beach Care Center</v>
      </c>
      <c r="D107" s="16" t="str">
        <f>VLOOKUP(B107,Closings!$A$1:$AU$340,33,FALSE)</f>
        <v>CA</v>
      </c>
      <c r="E107" s="16">
        <f>VLOOKUP(B107,Closings!$A$1:$AU$340,6,FALSE)</f>
        <v>46</v>
      </c>
      <c r="F107" s="20">
        <f>VLOOKUP(B107,Closings!$A$1:$AU$340,5,FALSE)</f>
        <v>15630500</v>
      </c>
      <c r="G107" s="17">
        <f>VLOOKUP(B107,Closings!$A$1:$AU$340,2,FALSE)</f>
        <v>45863</v>
      </c>
      <c r="H107" s="16" t="str">
        <f>VLOOKUP(B107,Closings!$A$1:$AU$340,8,FALSE)</f>
        <v>GREYSTONE FUNDING COMPANY LLC</v>
      </c>
      <c r="I107" s="16" t="str">
        <f>VLOOKUP(B107,Closings!$A$1:$AU$340,40,FALSE)</f>
        <v>GREYSTONE FUNDING COMPANY LLC</v>
      </c>
      <c r="J107" s="16" t="str">
        <f>VLOOKUP(B107,Closings!$A$1:$AU$340,42,FALSE)</f>
        <v>Nursing/ICF</v>
      </c>
    </row>
    <row r="108" spans="1:10">
      <c r="A108" s="14">
        <v>103</v>
      </c>
      <c r="B108" s="15" t="s">
        <v>495</v>
      </c>
      <c r="C108" s="16" t="str">
        <f>VLOOKUP(B108,Closings!$A$1:$AU$340,4,FALSE)</f>
        <v>Highland Manor Rehabilitation and Nursing Center</v>
      </c>
      <c r="D108" s="16" t="str">
        <f>VLOOKUP(B108,Closings!$A$1:$AU$340,33,FALSE)</f>
        <v>PA</v>
      </c>
      <c r="E108" s="16">
        <f>VLOOKUP(B108,Closings!$A$1:$AU$340,6,FALSE)</f>
        <v>62</v>
      </c>
      <c r="F108" s="20">
        <f>VLOOKUP(B108,Closings!$A$1:$AU$340,5,FALSE)</f>
        <v>22320000</v>
      </c>
      <c r="G108" s="17">
        <f>VLOOKUP(B108,Closings!$A$1:$AU$340,2,FALSE)</f>
        <v>45862</v>
      </c>
      <c r="H108" s="16" t="str">
        <f>VLOOKUP(B108,Closings!$A$1:$AU$340,8,FALSE)</f>
        <v>VIUM CAPITAL MORTGAGE, LLC</v>
      </c>
      <c r="I108" s="16" t="str">
        <f>VLOOKUP(B108,Closings!$A$1:$AU$340,40,FALSE)</f>
        <v>VIUM CAPITAL MORTGAGE, LLC</v>
      </c>
      <c r="J108" s="16" t="str">
        <f>VLOOKUP(B108,Closings!$A$1:$AU$340,42,FALSE)</f>
        <v>Nursing/ICF</v>
      </c>
    </row>
    <row r="109" spans="1:10">
      <c r="A109" s="14">
        <v>104</v>
      </c>
      <c r="B109" s="15" t="s">
        <v>499</v>
      </c>
      <c r="C109" s="16" t="str">
        <f>VLOOKUP(B109,Closings!$A$1:$AU$340,4,FALSE)</f>
        <v>Cannon Rivers</v>
      </c>
      <c r="D109" s="16" t="str">
        <f>VLOOKUP(B109,Closings!$A$1:$AU$340,33,FALSE)</f>
        <v>MN</v>
      </c>
      <c r="E109" s="16">
        <f>VLOOKUP(B109,Closings!$A$1:$AU$340,6,FALSE)</f>
        <v>152</v>
      </c>
      <c r="F109" s="20">
        <f>VLOOKUP(B109,Closings!$A$1:$AU$340,5,FALSE)</f>
        <v>13748600</v>
      </c>
      <c r="G109" s="17">
        <f>VLOOKUP(B109,Closings!$A$1:$AU$340,2,FALSE)</f>
        <v>45862</v>
      </c>
      <c r="H109" s="16" t="str">
        <f>VLOOKUP(B109,Closings!$A$1:$AU$340,8,FALSE)</f>
        <v>DWIGHT CAPITAL LLC</v>
      </c>
      <c r="I109" s="16" t="str">
        <f>VLOOKUP(B109,Closings!$A$1:$AU$340,40,FALSE)</f>
        <v>DWIGHT CAPITAL LLC</v>
      </c>
      <c r="J109" s="16" t="str">
        <f>VLOOKUP(B109,Closings!$A$1:$AU$340,42,FALSE)</f>
        <v>Asst'd Livg</v>
      </c>
    </row>
    <row r="110" spans="1:10">
      <c r="A110" s="14">
        <v>105</v>
      </c>
      <c r="B110" s="15" t="s">
        <v>503</v>
      </c>
      <c r="C110" s="16" t="str">
        <f>VLOOKUP(B110,Closings!$A$1:$AU$340,4,FALSE)</f>
        <v>Legends on Lake Lorraine</v>
      </c>
      <c r="D110" s="16" t="str">
        <f>VLOOKUP(B110,Closings!$A$1:$AU$340,33,FALSE)</f>
        <v>SD</v>
      </c>
      <c r="E110" s="16">
        <f>VLOOKUP(B110,Closings!$A$1:$AU$340,6,FALSE)</f>
        <v>307</v>
      </c>
      <c r="F110" s="20">
        <f>VLOOKUP(B110,Closings!$A$1:$AU$340,5,FALSE)</f>
        <v>36468300</v>
      </c>
      <c r="G110" s="17">
        <f>VLOOKUP(B110,Closings!$A$1:$AU$340,2,FALSE)</f>
        <v>45861</v>
      </c>
      <c r="H110" s="16" t="str">
        <f>VLOOKUP(B110,Closings!$A$1:$AU$340,8,FALSE)</f>
        <v>JONES LANG LASALLE MULTIFAMILY, LLC</v>
      </c>
      <c r="I110" s="16" t="str">
        <f>VLOOKUP(B110,Closings!$A$1:$AU$340,40,FALSE)</f>
        <v>JONES LANG LASALLE MULTIFAMILY, LLC</v>
      </c>
      <c r="J110" s="16" t="str">
        <f>VLOOKUP(B110,Closings!$A$1:$AU$340,42,FALSE)</f>
        <v>Asst'd Livg</v>
      </c>
    </row>
    <row r="111" spans="1:10">
      <c r="A111" s="14">
        <v>106</v>
      </c>
      <c r="B111" s="15" t="s">
        <v>507</v>
      </c>
      <c r="C111" s="16" t="str">
        <f>VLOOKUP(B111,Closings!$A$1:$AU$340,4,FALSE)</f>
        <v>La Hacienda De Paz</v>
      </c>
      <c r="D111" s="16" t="str">
        <f>VLOOKUP(B111,Closings!$A$1:$AU$340,33,FALSE)</f>
        <v>TX</v>
      </c>
      <c r="E111" s="16">
        <f>VLOOKUP(B111,Closings!$A$1:$AU$340,6,FALSE)</f>
        <v>52</v>
      </c>
      <c r="F111" s="20">
        <f>VLOOKUP(B111,Closings!$A$1:$AU$340,5,FALSE)</f>
        <v>13680400</v>
      </c>
      <c r="G111" s="17">
        <f>VLOOKUP(B111,Closings!$A$1:$AU$340,2,FALSE)</f>
        <v>45861</v>
      </c>
      <c r="H111" s="16" t="str">
        <f>VLOOKUP(B111,Closings!$A$1:$AU$340,8,FALSE)</f>
        <v>BERKADIA COMMERCIAL MTG</v>
      </c>
      <c r="I111" s="16" t="str">
        <f>VLOOKUP(B111,Closings!$A$1:$AU$340,40,FALSE)</f>
        <v>BERKADIA COMMERCIAL MTG</v>
      </c>
      <c r="J111" s="16" t="str">
        <f>VLOOKUP(B111,Closings!$A$1:$AU$340,42,FALSE)</f>
        <v>Nursing/ICF</v>
      </c>
    </row>
    <row r="112" spans="1:10">
      <c r="A112" s="14">
        <v>107</v>
      </c>
      <c r="B112" s="15" t="s">
        <v>511</v>
      </c>
      <c r="C112" s="16" t="str">
        <f>VLOOKUP(B112,Closings!$A$1:$AU$340,4,FALSE)</f>
        <v>The Woods, A Nightingale Community</v>
      </c>
      <c r="D112" s="16" t="str">
        <f>VLOOKUP(B112,Closings!$A$1:$AU$340,33,FALSE)</f>
        <v>AR</v>
      </c>
      <c r="E112" s="16">
        <f>VLOOKUP(B112,Closings!$A$1:$AU$340,6,FALSE)</f>
        <v>63</v>
      </c>
      <c r="F112" s="20">
        <f>VLOOKUP(B112,Closings!$A$1:$AU$340,5,FALSE)</f>
        <v>10400000</v>
      </c>
      <c r="G112" s="17">
        <f>VLOOKUP(B112,Closings!$A$1:$AU$340,2,FALSE)</f>
        <v>45860</v>
      </c>
      <c r="H112" s="16" t="str">
        <f>VLOOKUP(B112,Closings!$A$1:$AU$340,8,FALSE)</f>
        <v>VIUM CAPITAL MORTGAGE, LLC</v>
      </c>
      <c r="I112" s="16" t="str">
        <f>VLOOKUP(B112,Closings!$A$1:$AU$340,40,FALSE)</f>
        <v>VIUM CAPITAL MORTGAGE, LLC</v>
      </c>
      <c r="J112" s="16" t="str">
        <f>VLOOKUP(B112,Closings!$A$1:$AU$340,42,FALSE)</f>
        <v>Nursing/ICF</v>
      </c>
    </row>
    <row r="113" spans="1:10">
      <c r="A113" s="14">
        <v>108</v>
      </c>
      <c r="B113" s="15" t="s">
        <v>516</v>
      </c>
      <c r="C113" s="16" t="str">
        <f>VLOOKUP(B113,Closings!$A$1:$AU$340,4,FALSE)</f>
        <v>Nightingale at Arkadelphia</v>
      </c>
      <c r="D113" s="16" t="str">
        <f>VLOOKUP(B113,Closings!$A$1:$AU$340,33,FALSE)</f>
        <v>AR</v>
      </c>
      <c r="E113" s="16">
        <f>VLOOKUP(B113,Closings!$A$1:$AU$340,6,FALSE)</f>
        <v>57</v>
      </c>
      <c r="F113" s="20">
        <f>VLOOKUP(B113,Closings!$A$1:$AU$340,5,FALSE)</f>
        <v>13600000</v>
      </c>
      <c r="G113" s="17">
        <f>VLOOKUP(B113,Closings!$A$1:$AU$340,2,FALSE)</f>
        <v>45860</v>
      </c>
      <c r="H113" s="16" t="str">
        <f>VLOOKUP(B113,Closings!$A$1:$AU$340,8,FALSE)</f>
        <v>VIUM CAPITAL MORTGAGE, LLC</v>
      </c>
      <c r="I113" s="16" t="str">
        <f>VLOOKUP(B113,Closings!$A$1:$AU$340,40,FALSE)</f>
        <v>VIUM CAPITAL MORTGAGE, LLC</v>
      </c>
      <c r="J113" s="16" t="str">
        <f>VLOOKUP(B113,Closings!$A$1:$AU$340,42,FALSE)</f>
        <v>Nursing/ICF</v>
      </c>
    </row>
    <row r="114" spans="1:10">
      <c r="A114" s="14">
        <v>109</v>
      </c>
      <c r="B114" s="15" t="s">
        <v>519</v>
      </c>
      <c r="C114" s="16" t="str">
        <f>VLOOKUP(B114,Closings!$A$1:$AU$340,4,FALSE)</f>
        <v>Grand View Alzheimer's Special Care Center</v>
      </c>
      <c r="D114" s="16" t="str">
        <f>VLOOKUP(B114,Closings!$A$1:$AU$340,33,FALSE)</f>
        <v>IL</v>
      </c>
      <c r="E114" s="16">
        <f>VLOOKUP(B114,Closings!$A$1:$AU$340,6,FALSE)</f>
        <v>76</v>
      </c>
      <c r="F114" s="20">
        <f>VLOOKUP(B114,Closings!$A$1:$AU$340,5,FALSE)</f>
        <v>7104000</v>
      </c>
      <c r="G114" s="17">
        <f>VLOOKUP(B114,Closings!$A$1:$AU$340,2,FALSE)</f>
        <v>45855</v>
      </c>
      <c r="H114" s="16" t="str">
        <f>VLOOKUP(B114,Closings!$A$1:$AU$340,8,FALSE)</f>
        <v>WALKER AND DUNLOP LLC</v>
      </c>
      <c r="I114" s="16" t="str">
        <f>VLOOKUP(B114,Closings!$A$1:$AU$340,40,FALSE)</f>
        <v>WALKER AND DUNLOP LLC</v>
      </c>
      <c r="J114" s="16" t="str">
        <f>VLOOKUP(B114,Closings!$A$1:$AU$340,42,FALSE)</f>
        <v>Board &amp; Care</v>
      </c>
    </row>
    <row r="115" spans="1:10">
      <c r="A115" s="14">
        <v>110</v>
      </c>
      <c r="B115" s="15" t="s">
        <v>522</v>
      </c>
      <c r="C115" s="16" t="str">
        <f>VLOOKUP(B115,Closings!$A$1:$AU$340,4,FALSE)</f>
        <v>Ross Memorial Health Care Center</v>
      </c>
      <c r="D115" s="16" t="str">
        <f>VLOOKUP(B115,Closings!$A$1:$AU$340,33,FALSE)</f>
        <v>GA</v>
      </c>
      <c r="E115" s="16">
        <f>VLOOKUP(B115,Closings!$A$1:$AU$340,6,FALSE)</f>
        <v>70</v>
      </c>
      <c r="F115" s="20">
        <f>VLOOKUP(B115,Closings!$A$1:$AU$340,5,FALSE)</f>
        <v>12811700</v>
      </c>
      <c r="G115" s="17">
        <f>VLOOKUP(B115,Closings!$A$1:$AU$340,2,FALSE)</f>
        <v>45854</v>
      </c>
      <c r="H115" s="16" t="str">
        <f>VLOOKUP(B115,Closings!$A$1:$AU$340,8,FALSE)</f>
        <v>NEWPOINT REAL ESTATE CAPITAL</v>
      </c>
      <c r="I115" s="16" t="str">
        <f>VLOOKUP(B115,Closings!$A$1:$AU$340,40,FALSE)</f>
        <v>NEWPOINT REAL ESTATE CAPITAL</v>
      </c>
      <c r="J115" s="16" t="str">
        <f>VLOOKUP(B115,Closings!$A$1:$AU$340,42,FALSE)</f>
        <v>Nursing/ICF</v>
      </c>
    </row>
    <row r="116" spans="1:10">
      <c r="A116" s="14">
        <v>111</v>
      </c>
      <c r="B116" s="15" t="s">
        <v>527</v>
      </c>
      <c r="C116" s="16" t="str">
        <f>VLOOKUP(B116,Closings!$A$1:$AU$340,4,FALSE)</f>
        <v>The Orchards Michigan at Redford</v>
      </c>
      <c r="D116" s="16" t="str">
        <f>VLOOKUP(B116,Closings!$A$1:$AU$340,33,FALSE)</f>
        <v>MI</v>
      </c>
      <c r="E116" s="16">
        <f>VLOOKUP(B116,Closings!$A$1:$AU$340,6,FALSE)</f>
        <v>232</v>
      </c>
      <c r="F116" s="20">
        <f>VLOOKUP(B116,Closings!$A$1:$AU$340,5,FALSE)</f>
        <v>13440000</v>
      </c>
      <c r="G116" s="17">
        <f>VLOOKUP(B116,Closings!$A$1:$AU$340,2,FALSE)</f>
        <v>45854</v>
      </c>
      <c r="H116" s="16" t="str">
        <f>VLOOKUP(B116,Closings!$A$1:$AU$340,8,FALSE)</f>
        <v>VIUM CAPITAL MORTGAGE, LLC</v>
      </c>
      <c r="I116" s="16" t="str">
        <f>VLOOKUP(B116,Closings!$A$1:$AU$340,40,FALSE)</f>
        <v>VIUM CAPITAL MORTGAGE, LLC</v>
      </c>
      <c r="J116" s="16" t="str">
        <f>VLOOKUP(B116,Closings!$A$1:$AU$340,42,FALSE)</f>
        <v>Nursing/ICF</v>
      </c>
    </row>
    <row r="117" spans="1:10">
      <c r="A117" s="14">
        <v>112</v>
      </c>
      <c r="B117" s="15" t="s">
        <v>531</v>
      </c>
      <c r="C117" s="16" t="str">
        <f>VLOOKUP(B117,Closings!$A$1:$AU$340,4,FALSE)</f>
        <v>The Orchards Michigan at Roseville</v>
      </c>
      <c r="D117" s="16" t="str">
        <f>VLOOKUP(B117,Closings!$A$1:$AU$340,33,FALSE)</f>
        <v>MI</v>
      </c>
      <c r="E117" s="16">
        <f>VLOOKUP(B117,Closings!$A$1:$AU$340,6,FALSE)</f>
        <v>63</v>
      </c>
      <c r="F117" s="20">
        <f>VLOOKUP(B117,Closings!$A$1:$AU$340,5,FALSE)</f>
        <v>16059500</v>
      </c>
      <c r="G117" s="17">
        <f>VLOOKUP(B117,Closings!$A$1:$AU$340,2,FALSE)</f>
        <v>45854</v>
      </c>
      <c r="H117" s="16" t="str">
        <f>VLOOKUP(B117,Closings!$A$1:$AU$340,8,FALSE)</f>
        <v>VIUM CAPITAL MORTGAGE, LLC</v>
      </c>
      <c r="I117" s="16" t="str">
        <f>VLOOKUP(B117,Closings!$A$1:$AU$340,40,FALSE)</f>
        <v>VIUM CAPITAL MORTGAGE, LLC</v>
      </c>
      <c r="J117" s="16" t="str">
        <f>VLOOKUP(B117,Closings!$A$1:$AU$340,42,FALSE)</f>
        <v>Nursing/ICF</v>
      </c>
    </row>
    <row r="118" spans="1:10">
      <c r="A118" s="14">
        <v>113</v>
      </c>
      <c r="B118" s="15" t="s">
        <v>534</v>
      </c>
      <c r="C118" s="16" t="str">
        <f>VLOOKUP(B118,Closings!$A$1:$AU$340,4,FALSE)</f>
        <v>The Orchards Michigan at Southgate</v>
      </c>
      <c r="D118" s="16" t="str">
        <f>VLOOKUP(B118,Closings!$A$1:$AU$340,33,FALSE)</f>
        <v>MI</v>
      </c>
      <c r="E118" s="16">
        <f>VLOOKUP(B118,Closings!$A$1:$AU$340,6,FALSE)</f>
        <v>49</v>
      </c>
      <c r="F118" s="20">
        <f>VLOOKUP(B118,Closings!$A$1:$AU$340,5,FALSE)</f>
        <v>5760000</v>
      </c>
      <c r="G118" s="17">
        <f>VLOOKUP(B118,Closings!$A$1:$AU$340,2,FALSE)</f>
        <v>45854</v>
      </c>
      <c r="H118" s="16" t="str">
        <f>VLOOKUP(B118,Closings!$A$1:$AU$340,8,FALSE)</f>
        <v>VIUM CAPITAL MORTGAGE, LLC</v>
      </c>
      <c r="I118" s="16" t="str">
        <f>VLOOKUP(B118,Closings!$A$1:$AU$340,40,FALSE)</f>
        <v>VIUM CAPITAL MORTGAGE, LLC</v>
      </c>
      <c r="J118" s="16" t="str">
        <f>VLOOKUP(B118,Closings!$A$1:$AU$340,42,FALSE)</f>
        <v>Nursing/ICF</v>
      </c>
    </row>
    <row r="119" spans="1:10">
      <c r="A119" s="14">
        <v>114</v>
      </c>
      <c r="B119" s="15" t="s">
        <v>537</v>
      </c>
      <c r="C119" s="16" t="str">
        <f>VLOOKUP(B119,Closings!$A$1:$AU$340,4,FALSE)</f>
        <v>P0642 The Orchards Michigan at Wayne</v>
      </c>
      <c r="D119" s="16" t="str">
        <f>VLOOKUP(B119,Closings!$A$1:$AU$340,33,FALSE)</f>
        <v>MI</v>
      </c>
      <c r="E119" s="16">
        <f>VLOOKUP(B119,Closings!$A$1:$AU$340,6,FALSE)</f>
        <v>100</v>
      </c>
      <c r="F119" s="20">
        <f>VLOOKUP(B119,Closings!$A$1:$AU$340,5,FALSE)</f>
        <v>17569400</v>
      </c>
      <c r="G119" s="17">
        <f>VLOOKUP(B119,Closings!$A$1:$AU$340,2,FALSE)</f>
        <v>45854</v>
      </c>
      <c r="H119" s="16" t="str">
        <f>VLOOKUP(B119,Closings!$A$1:$AU$340,8,FALSE)</f>
        <v>VIUM CAPITAL MORTGAGE, LLC</v>
      </c>
      <c r="I119" s="16" t="str">
        <f>VLOOKUP(B119,Closings!$A$1:$AU$340,40,FALSE)</f>
        <v>VIUM CAPITAL MORTGAGE, LLC</v>
      </c>
      <c r="J119" s="16" t="str">
        <f>VLOOKUP(B119,Closings!$A$1:$AU$340,42,FALSE)</f>
        <v>Nursing/ICF</v>
      </c>
    </row>
    <row r="120" spans="1:10">
      <c r="A120" s="14">
        <v>115</v>
      </c>
      <c r="B120" s="15" t="s">
        <v>541</v>
      </c>
      <c r="C120" s="16" t="str">
        <f>VLOOKUP(B120,Closings!$A$1:$AU$340,4,FALSE)</f>
        <v>The Orchards Michigan at Harper Woods</v>
      </c>
      <c r="D120" s="16" t="str">
        <f>VLOOKUP(B120,Closings!$A$1:$AU$340,33,FALSE)</f>
        <v>MI</v>
      </c>
      <c r="E120" s="16">
        <f>VLOOKUP(B120,Closings!$A$1:$AU$340,6,FALSE)</f>
        <v>80</v>
      </c>
      <c r="F120" s="20">
        <f>VLOOKUP(B120,Closings!$A$1:$AU$340,5,FALSE)</f>
        <v>16572300</v>
      </c>
      <c r="G120" s="17">
        <f>VLOOKUP(B120,Closings!$A$1:$AU$340,2,FALSE)</f>
        <v>45854</v>
      </c>
      <c r="H120" s="16" t="str">
        <f>VLOOKUP(B120,Closings!$A$1:$AU$340,8,FALSE)</f>
        <v>VIUM CAPITAL MORTGAGE, LLC</v>
      </c>
      <c r="I120" s="16" t="str">
        <f>VLOOKUP(B120,Closings!$A$1:$AU$340,40,FALSE)</f>
        <v>VIUM CAPITAL MORTGAGE, LLC</v>
      </c>
      <c r="J120" s="16" t="str">
        <f>VLOOKUP(B120,Closings!$A$1:$AU$340,42,FALSE)</f>
        <v>Nursing/ICF</v>
      </c>
    </row>
    <row r="121" spans="1:10">
      <c r="A121" s="14">
        <v>116</v>
      </c>
      <c r="B121" s="15" t="s">
        <v>545</v>
      </c>
      <c r="C121" s="16" t="str">
        <f>VLOOKUP(B121,Closings!$A$1:$AU$340,4,FALSE)</f>
        <v>StoneBridge of Heber Springs</v>
      </c>
      <c r="D121" s="16" t="str">
        <f>VLOOKUP(B121,Closings!$A$1:$AU$340,33,FALSE)</f>
        <v>AR</v>
      </c>
      <c r="E121" s="16">
        <f>VLOOKUP(B121,Closings!$A$1:$AU$340,6,FALSE)</f>
        <v>168</v>
      </c>
      <c r="F121" s="20">
        <f>VLOOKUP(B121,Closings!$A$1:$AU$340,5,FALSE)</f>
        <v>1067600</v>
      </c>
      <c r="G121" s="17">
        <f>VLOOKUP(B121,Closings!$A$1:$AU$340,2,FALSE)</f>
        <v>45838</v>
      </c>
      <c r="H121" s="16" t="str">
        <f>VLOOKUP(B121,Closings!$A$1:$AU$340,8,FALSE)</f>
        <v>NEWPOINT REAL ESTATE CAPITAL</v>
      </c>
      <c r="I121" s="16" t="str">
        <f>VLOOKUP(B121,Closings!$A$1:$AU$340,40,FALSE)</f>
        <v>NEWPOINT REAL ESTATE CAPITAL</v>
      </c>
      <c r="J121" s="16" t="str">
        <f>VLOOKUP(B121,Closings!$A$1:$AU$340,42,FALSE)</f>
        <v>232 Health Care-NH/ICF, ALF or B&amp;C</v>
      </c>
    </row>
    <row r="122" spans="1:10">
      <c r="A122" s="14">
        <v>117</v>
      </c>
      <c r="B122" s="15" t="s">
        <v>552</v>
      </c>
      <c r="C122" s="16" t="str">
        <f>VLOOKUP(B122,Closings!$A$1:$AU$340,4,FALSE)</f>
        <v>Twin Pines North Nursing and Rehabilitation Center</v>
      </c>
      <c r="D122" s="16" t="str">
        <f>VLOOKUP(B122,Closings!$A$1:$AU$340,33,FALSE)</f>
        <v>TX</v>
      </c>
      <c r="E122" s="16">
        <f>VLOOKUP(B122,Closings!$A$1:$AU$340,6,FALSE)</f>
        <v>74</v>
      </c>
      <c r="F122" s="20">
        <f>VLOOKUP(B122,Closings!$A$1:$AU$340,5,FALSE)</f>
        <v>16152000</v>
      </c>
      <c r="G122" s="17">
        <f>VLOOKUP(B122,Closings!$A$1:$AU$340,2,FALSE)</f>
        <v>45838</v>
      </c>
      <c r="H122" s="16" t="str">
        <f>VLOOKUP(B122,Closings!$A$1:$AU$340,8,FALSE)</f>
        <v>WALKER AND DUNLOP LLC</v>
      </c>
      <c r="I122" s="16" t="str">
        <f>VLOOKUP(B122,Closings!$A$1:$AU$340,40,FALSE)</f>
        <v>WALKER AND DUNLOP LLC</v>
      </c>
      <c r="J122" s="16" t="str">
        <f>VLOOKUP(B122,Closings!$A$1:$AU$340,42,FALSE)</f>
        <v>Nursing/ICF</v>
      </c>
    </row>
    <row r="123" spans="1:10">
      <c r="A123" s="14">
        <v>118</v>
      </c>
      <c r="B123" s="15" t="s">
        <v>556</v>
      </c>
      <c r="C123" s="16" t="str">
        <f>VLOOKUP(B123,Closings!$A$1:$AU$340,4,FALSE)</f>
        <v>Shelby Health and Rehabilitation Center</v>
      </c>
      <c r="D123" s="16" t="str">
        <f>VLOOKUP(B123,Closings!$A$1:$AU$340,33,FALSE)</f>
        <v>MI</v>
      </c>
      <c r="E123" s="16">
        <f>VLOOKUP(B123,Closings!$A$1:$AU$340,6,FALSE)</f>
        <v>142</v>
      </c>
      <c r="F123" s="20">
        <f>VLOOKUP(B123,Closings!$A$1:$AU$340,5,FALSE)</f>
        <v>49760000</v>
      </c>
      <c r="G123" s="17">
        <f>VLOOKUP(B123,Closings!$A$1:$AU$340,2,FALSE)</f>
        <v>45838</v>
      </c>
      <c r="H123" s="16" t="str">
        <f>VLOOKUP(B123,Closings!$A$1:$AU$340,8,FALSE)</f>
        <v>VIUM CAPITAL MORTGAGE, LLC</v>
      </c>
      <c r="I123" s="16" t="str">
        <f>VLOOKUP(B123,Closings!$A$1:$AU$340,40,FALSE)</f>
        <v>VIUM CAPITAL MORTGAGE, LLC</v>
      </c>
      <c r="J123" s="16" t="str">
        <f>VLOOKUP(B123,Closings!$A$1:$AU$340,42,FALSE)</f>
        <v>Nursing/ICF</v>
      </c>
    </row>
    <row r="124" spans="1:10">
      <c r="A124" s="14">
        <v>119</v>
      </c>
      <c r="B124" s="15" t="s">
        <v>560</v>
      </c>
      <c r="C124" s="16" t="str">
        <f>VLOOKUP(B124,Closings!$A$1:$AU$340,4,FALSE)</f>
        <v xml:space="preserve"> Woburn Rehabilitation and Nursing Center</v>
      </c>
      <c r="D124" s="16" t="str">
        <f>VLOOKUP(B124,Closings!$A$1:$AU$340,33,FALSE)</f>
        <v>MA</v>
      </c>
      <c r="E124" s="16">
        <f>VLOOKUP(B124,Closings!$A$1:$AU$340,6,FALSE)</f>
        <v>75</v>
      </c>
      <c r="F124" s="20">
        <f>VLOOKUP(B124,Closings!$A$1:$AU$340,5,FALSE)</f>
        <v>10872000</v>
      </c>
      <c r="G124" s="17">
        <f>VLOOKUP(B124,Closings!$A$1:$AU$340,2,FALSE)</f>
        <v>45835</v>
      </c>
      <c r="H124" s="16" t="str">
        <f>VLOOKUP(B124,Closings!$A$1:$AU$340,8,FALSE)</f>
        <v>WHITE OAK HEALTHCARE FINANCE LLC</v>
      </c>
      <c r="I124" s="16" t="str">
        <f>VLOOKUP(B124,Closings!$A$1:$AU$340,40,FALSE)</f>
        <v>WHITE OAK HEALTHCARE FINANCE LLC</v>
      </c>
      <c r="J124" s="16" t="str">
        <f>VLOOKUP(B124,Closings!$A$1:$AU$340,42,FALSE)</f>
        <v>Nursing/ICF</v>
      </c>
    </row>
    <row r="125" spans="1:10">
      <c r="A125" s="14">
        <v>120</v>
      </c>
      <c r="B125" s="15" t="s">
        <v>564</v>
      </c>
      <c r="C125" s="16" t="str">
        <f>VLOOKUP(B125,Closings!$A$1:$AU$340,4,FALSE)</f>
        <v>Baywood Crossing Rehab and Healthcare Center</v>
      </c>
      <c r="D125" s="16" t="str">
        <f>VLOOKUP(B125,Closings!$A$1:$AU$340,33,FALSE)</f>
        <v>TX</v>
      </c>
      <c r="E125" s="16">
        <f>VLOOKUP(B125,Closings!$A$1:$AU$340,6,FALSE)</f>
        <v>63</v>
      </c>
      <c r="F125" s="20">
        <f>VLOOKUP(B125,Closings!$A$1:$AU$340,5,FALSE)</f>
        <v>9936000</v>
      </c>
      <c r="G125" s="17">
        <f>VLOOKUP(B125,Closings!$A$1:$AU$340,2,FALSE)</f>
        <v>45834</v>
      </c>
      <c r="H125" s="16" t="str">
        <f>VLOOKUP(B125,Closings!$A$1:$AU$340,8,FALSE)</f>
        <v>VIUM CAPITAL MORTGAGE, LLC</v>
      </c>
      <c r="I125" s="16" t="str">
        <f>VLOOKUP(B125,Closings!$A$1:$AU$340,40,FALSE)</f>
        <v>VIUM CAPITAL MORTGAGE, LLC</v>
      </c>
      <c r="J125" s="16" t="str">
        <f>VLOOKUP(B125,Closings!$A$1:$AU$340,42,FALSE)</f>
        <v>Nursing/ICF</v>
      </c>
    </row>
    <row r="126" spans="1:10">
      <c r="A126" s="14">
        <v>121</v>
      </c>
      <c r="B126" s="15" t="s">
        <v>567</v>
      </c>
      <c r="C126" s="16" t="str">
        <f>VLOOKUP(B126,Closings!$A$1:$AU$340,4,FALSE)</f>
        <v>Pleasant Acres Rehabilitation and Nursing Center</v>
      </c>
      <c r="D126" s="16" t="str">
        <f>VLOOKUP(B126,Closings!$A$1:$AU$340,33,FALSE)</f>
        <v>PA</v>
      </c>
      <c r="E126" s="16">
        <f>VLOOKUP(B126,Closings!$A$1:$AU$340,6,FALSE)</f>
        <v>133</v>
      </c>
      <c r="F126" s="20">
        <f>VLOOKUP(B126,Closings!$A$1:$AU$340,5,FALSE)</f>
        <v>33920000</v>
      </c>
      <c r="G126" s="17">
        <f>VLOOKUP(B126,Closings!$A$1:$AU$340,2,FALSE)</f>
        <v>45834</v>
      </c>
      <c r="H126" s="16" t="str">
        <f>VLOOKUP(B126,Closings!$A$1:$AU$340,8,FALSE)</f>
        <v>CAPITAL FUNDING LLC</v>
      </c>
      <c r="I126" s="16" t="str">
        <f>VLOOKUP(B126,Closings!$A$1:$AU$340,40,FALSE)</f>
        <v>CAPITAL FUNDING LLC</v>
      </c>
      <c r="J126" s="16" t="str">
        <f>VLOOKUP(B126,Closings!$A$1:$AU$340,42,FALSE)</f>
        <v>Nursing/ICF</v>
      </c>
    </row>
    <row r="127" spans="1:10">
      <c r="A127" s="14">
        <v>122</v>
      </c>
      <c r="B127" s="15" t="s">
        <v>570</v>
      </c>
      <c r="C127" s="16" t="str">
        <f>VLOOKUP(B127,Closings!$A$1:$AU$340,4,FALSE)</f>
        <v>Champion Rehabilitation and Nursing Center</v>
      </c>
      <c r="D127" s="16" t="str">
        <f>VLOOKUP(B127,Closings!$A$1:$AU$340,33,FALSE)</f>
        <v>MA</v>
      </c>
      <c r="E127" s="16">
        <f>VLOOKUP(B127,Closings!$A$1:$AU$340,6,FALSE)</f>
        <v>51</v>
      </c>
      <c r="F127" s="20">
        <f>VLOOKUP(B127,Closings!$A$1:$AU$340,5,FALSE)</f>
        <v>9304700</v>
      </c>
      <c r="G127" s="17">
        <f>VLOOKUP(B127,Closings!$A$1:$AU$340,2,FALSE)</f>
        <v>45834</v>
      </c>
      <c r="H127" s="16" t="str">
        <f>VLOOKUP(B127,Closings!$A$1:$AU$340,8,FALSE)</f>
        <v>GREYSTONE FUNDING COMPANY LLC</v>
      </c>
      <c r="I127" s="16" t="str">
        <f>VLOOKUP(B127,Closings!$A$1:$AU$340,40,FALSE)</f>
        <v>GREYSTONE FUNDING COMPANY LLC</v>
      </c>
      <c r="J127" s="16" t="str">
        <f>VLOOKUP(B127,Closings!$A$1:$AU$340,42,FALSE)</f>
        <v>Nursing/ICF</v>
      </c>
    </row>
    <row r="128" spans="1:10">
      <c r="A128" s="14">
        <v>123</v>
      </c>
      <c r="B128" s="15" t="s">
        <v>574</v>
      </c>
      <c r="C128" s="16" t="str">
        <f>VLOOKUP(B128,Closings!$A$1:$AU$340,4,FALSE)</f>
        <v>The Ridge Post-Acute</v>
      </c>
      <c r="D128" s="16" t="str">
        <f>VLOOKUP(B128,Closings!$A$1:$AU$340,33,FALSE)</f>
        <v>CA</v>
      </c>
      <c r="E128" s="16">
        <f>VLOOKUP(B128,Closings!$A$1:$AU$340,6,FALSE)</f>
        <v>22</v>
      </c>
      <c r="F128" s="20">
        <f>VLOOKUP(B128,Closings!$A$1:$AU$340,5,FALSE)</f>
        <v>8632000</v>
      </c>
      <c r="G128" s="17">
        <f>VLOOKUP(B128,Closings!$A$1:$AU$340,2,FALSE)</f>
        <v>45834</v>
      </c>
      <c r="H128" s="16" t="str">
        <f>VLOOKUP(B128,Closings!$A$1:$AU$340,8,FALSE)</f>
        <v>LUMENT REAL ESTATE CAPITAL LLC</v>
      </c>
      <c r="I128" s="16" t="str">
        <f>VLOOKUP(B128,Closings!$A$1:$AU$340,40,FALSE)</f>
        <v>FORBRIGHT BANK</v>
      </c>
      <c r="J128" s="16" t="str">
        <f>VLOOKUP(B128,Closings!$A$1:$AU$340,42,FALSE)</f>
        <v>Nursing/ICF</v>
      </c>
    </row>
    <row r="129" spans="1:10">
      <c r="A129" s="14">
        <v>124</v>
      </c>
      <c r="B129" s="15" t="s">
        <v>579</v>
      </c>
      <c r="C129" s="16" t="str">
        <f>VLOOKUP(B129,Closings!$A$1:$AU$340,4,FALSE)</f>
        <v>Northland Rehabilitation and Health Care Center</v>
      </c>
      <c r="D129" s="16" t="str">
        <f>VLOOKUP(B129,Closings!$A$1:$AU$340,33,FALSE)</f>
        <v>MO</v>
      </c>
      <c r="E129" s="16">
        <f>VLOOKUP(B129,Closings!$A$1:$AU$340,6,FALSE)</f>
        <v>70</v>
      </c>
      <c r="F129" s="20">
        <f>VLOOKUP(B129,Closings!$A$1:$AU$340,5,FALSE)</f>
        <v>13310000</v>
      </c>
      <c r="G129" s="17">
        <f>VLOOKUP(B129,Closings!$A$1:$AU$340,2,FALSE)</f>
        <v>45834</v>
      </c>
      <c r="H129" s="16" t="str">
        <f>VLOOKUP(B129,Closings!$A$1:$AU$340,8,FALSE)</f>
        <v>CAMBRIDGE REALTY CAPITAL</v>
      </c>
      <c r="I129" s="16" t="str">
        <f>VLOOKUP(B129,Closings!$A$1:$AU$340,40,FALSE)</f>
        <v>CAMBRIDGE REALTY CAPITAL</v>
      </c>
      <c r="J129" s="16" t="str">
        <f>VLOOKUP(B129,Closings!$A$1:$AU$340,42,FALSE)</f>
        <v>Nursing/ICF</v>
      </c>
    </row>
    <row r="130" spans="1:10">
      <c r="A130" s="14">
        <v>125</v>
      </c>
      <c r="B130" s="15" t="s">
        <v>584</v>
      </c>
      <c r="C130" s="16" t="str">
        <f>VLOOKUP(B130,Closings!$A$1:$AU$340,4,FALSE)</f>
        <v>Ashwood Court</v>
      </c>
      <c r="D130" s="16" t="str">
        <f>VLOOKUP(B130,Closings!$A$1:$AU$340,33,FALSE)</f>
        <v>TX</v>
      </c>
      <c r="E130" s="16">
        <f>VLOOKUP(B130,Closings!$A$1:$AU$340,6,FALSE)</f>
        <v>170</v>
      </c>
      <c r="F130" s="20">
        <f>VLOOKUP(B130,Closings!$A$1:$AU$340,5,FALSE)</f>
        <v>6005500</v>
      </c>
      <c r="G130" s="17">
        <f>VLOOKUP(B130,Closings!$A$1:$AU$340,2,FALSE)</f>
        <v>45834</v>
      </c>
      <c r="H130" s="16" t="str">
        <f>VLOOKUP(B130,Closings!$A$1:$AU$340,8,FALSE)</f>
        <v>CAMBRIDGE REALTY CAPITAL</v>
      </c>
      <c r="I130" s="16" t="str">
        <f>VLOOKUP(B130,Closings!$A$1:$AU$340,40,FALSE)</f>
        <v>CAMBRIDGE REALTY CAPITAL</v>
      </c>
      <c r="J130" s="16" t="str">
        <f>VLOOKUP(B130,Closings!$A$1:$AU$340,42,FALSE)</f>
        <v>Asst'd Livg</v>
      </c>
    </row>
    <row r="131" spans="1:10">
      <c r="A131" s="14">
        <v>126</v>
      </c>
      <c r="B131" s="15" t="s">
        <v>588</v>
      </c>
      <c r="C131" s="16" t="str">
        <f>VLOOKUP(B131,Closings!$A$1:$AU$340,4,FALSE)</f>
        <v>Capital Post Acute</v>
      </c>
      <c r="D131" s="16" t="str">
        <f>VLOOKUP(B131,Closings!$A$1:$AU$340,33,FALSE)</f>
        <v>CA</v>
      </c>
      <c r="E131" s="16">
        <f>VLOOKUP(B131,Closings!$A$1:$AU$340,6,FALSE)</f>
        <v>40</v>
      </c>
      <c r="F131" s="20">
        <f>VLOOKUP(B131,Closings!$A$1:$AU$340,5,FALSE)</f>
        <v>14493200</v>
      </c>
      <c r="G131" s="17">
        <f>VLOOKUP(B131,Closings!$A$1:$AU$340,2,FALSE)</f>
        <v>45834</v>
      </c>
      <c r="H131" s="16" t="str">
        <f>VLOOKUP(B131,Closings!$A$1:$AU$340,8,FALSE)</f>
        <v>CAPITAL FUNDING LLC</v>
      </c>
      <c r="I131" s="16" t="str">
        <f>VLOOKUP(B131,Closings!$A$1:$AU$340,40,FALSE)</f>
        <v>CAPITAL FUNDING LLC</v>
      </c>
      <c r="J131" s="16" t="str">
        <f>VLOOKUP(B131,Closings!$A$1:$AU$340,42,FALSE)</f>
        <v>Nursing/ICF</v>
      </c>
    </row>
    <row r="132" spans="1:10">
      <c r="A132" s="14">
        <v>127</v>
      </c>
      <c r="B132" s="15" t="s">
        <v>592</v>
      </c>
      <c r="C132" s="16" t="str">
        <f>VLOOKUP(B132,Closings!$A$1:$AU$340,4,FALSE)</f>
        <v>P0647 Agawam East Rehab and Nursing</v>
      </c>
      <c r="D132" s="16" t="str">
        <f>VLOOKUP(B132,Closings!$A$1:$AU$340,33,FALSE)</f>
        <v>MA</v>
      </c>
      <c r="E132" s="16">
        <f>VLOOKUP(B132,Closings!$A$1:$AU$340,6,FALSE)</f>
        <v>50</v>
      </c>
      <c r="F132" s="20">
        <f>VLOOKUP(B132,Closings!$A$1:$AU$340,5,FALSE)</f>
        <v>11260500</v>
      </c>
      <c r="G132" s="17">
        <f>VLOOKUP(B132,Closings!$A$1:$AU$340,2,FALSE)</f>
        <v>45834</v>
      </c>
      <c r="H132" s="16" t="str">
        <f>VLOOKUP(B132,Closings!$A$1:$AU$340,8,FALSE)</f>
        <v>X-CALIBER CAPITAL CORP</v>
      </c>
      <c r="I132" s="16" t="str">
        <f>VLOOKUP(B132,Closings!$A$1:$AU$340,40,FALSE)</f>
        <v>X-CALIBER CAPITAL CORP</v>
      </c>
      <c r="J132" s="16" t="str">
        <f>VLOOKUP(B132,Closings!$A$1:$AU$340,42,FALSE)</f>
        <v>Nursing/ICF</v>
      </c>
    </row>
    <row r="133" spans="1:10">
      <c r="A133" s="14">
        <v>128</v>
      </c>
      <c r="B133" s="15" t="s">
        <v>596</v>
      </c>
      <c r="C133" s="16" t="str">
        <f>VLOOKUP(B133,Closings!$A$1:$AU$340,4,FALSE)</f>
        <v>P0647 Agawam South Rehab and Nursing</v>
      </c>
      <c r="D133" s="16" t="str">
        <f>VLOOKUP(B133,Closings!$A$1:$AU$340,33,FALSE)</f>
        <v>MA</v>
      </c>
      <c r="E133" s="16">
        <f>VLOOKUP(B133,Closings!$A$1:$AU$340,6,FALSE)</f>
        <v>51</v>
      </c>
      <c r="F133" s="20">
        <f>VLOOKUP(B133,Closings!$A$1:$AU$340,5,FALSE)</f>
        <v>11607700</v>
      </c>
      <c r="G133" s="17">
        <f>VLOOKUP(B133,Closings!$A$1:$AU$340,2,FALSE)</f>
        <v>45834</v>
      </c>
      <c r="H133" s="16" t="str">
        <f>VLOOKUP(B133,Closings!$A$1:$AU$340,8,FALSE)</f>
        <v>X-CALIBER CAPITAL CORP</v>
      </c>
      <c r="I133" s="16" t="str">
        <f>VLOOKUP(B133,Closings!$A$1:$AU$340,40,FALSE)</f>
        <v>X-CALIBER CAPITAL CORP</v>
      </c>
      <c r="J133" s="16" t="str">
        <f>VLOOKUP(B133,Closings!$A$1:$AU$340,42,FALSE)</f>
        <v>Nursing/ICF</v>
      </c>
    </row>
    <row r="134" spans="1:10">
      <c r="A134" s="14">
        <v>129</v>
      </c>
      <c r="B134" s="15" t="s">
        <v>599</v>
      </c>
      <c r="C134" s="16" t="str">
        <f>VLOOKUP(B134,Closings!$A$1:$AU$340,4,FALSE)</f>
        <v>P0647 Agawam West Rehab and Nursing</v>
      </c>
      <c r="D134" s="16" t="str">
        <f>VLOOKUP(B134,Closings!$A$1:$AU$340,33,FALSE)</f>
        <v>MA</v>
      </c>
      <c r="E134" s="16">
        <f>VLOOKUP(B134,Closings!$A$1:$AU$340,6,FALSE)</f>
        <v>68</v>
      </c>
      <c r="F134" s="20">
        <f>VLOOKUP(B134,Closings!$A$1:$AU$340,5,FALSE)</f>
        <v>13689600</v>
      </c>
      <c r="G134" s="17">
        <f>VLOOKUP(B134,Closings!$A$1:$AU$340,2,FALSE)</f>
        <v>45834</v>
      </c>
      <c r="H134" s="16" t="str">
        <f>VLOOKUP(B134,Closings!$A$1:$AU$340,8,FALSE)</f>
        <v>X-CALIBER CAPITAL CORP</v>
      </c>
      <c r="I134" s="16" t="str">
        <f>VLOOKUP(B134,Closings!$A$1:$AU$340,40,FALSE)</f>
        <v>X-CALIBER CAPITAL CORP</v>
      </c>
      <c r="J134" s="16" t="str">
        <f>VLOOKUP(B134,Closings!$A$1:$AU$340,42,FALSE)</f>
        <v>Nursing/ICF</v>
      </c>
    </row>
    <row r="135" spans="1:10">
      <c r="A135" s="14">
        <v>130</v>
      </c>
      <c r="B135" s="15" t="s">
        <v>602</v>
      </c>
      <c r="C135" s="16" t="str">
        <f>VLOOKUP(B135,Closings!$A$1:$AU$340,4,FALSE)</f>
        <v>The Inn at Library Way</v>
      </c>
      <c r="D135" s="16" t="str">
        <f>VLOOKUP(B135,Closings!$A$1:$AU$340,33,FALSE)</f>
        <v>OH</v>
      </c>
      <c r="E135" s="16">
        <f>VLOOKUP(B135,Closings!$A$1:$AU$340,6,FALSE)</f>
        <v>160</v>
      </c>
      <c r="F135" s="20">
        <f>VLOOKUP(B135,Closings!$A$1:$AU$340,5,FALSE)</f>
        <v>14349000</v>
      </c>
      <c r="G135" s="17">
        <f>VLOOKUP(B135,Closings!$A$1:$AU$340,2,FALSE)</f>
        <v>45834</v>
      </c>
      <c r="H135" s="16" t="str">
        <f>VLOOKUP(B135,Closings!$A$1:$AU$340,8,FALSE)</f>
        <v>VIUM CAPITAL MORTGAGE, LLC</v>
      </c>
      <c r="I135" s="16" t="str">
        <f>VLOOKUP(B135,Closings!$A$1:$AU$340,40,FALSE)</f>
        <v>VIUM CAPITAL MORTGAGE, LLC</v>
      </c>
      <c r="J135" s="16" t="str">
        <f>VLOOKUP(B135,Closings!$A$1:$AU$340,42,FALSE)</f>
        <v>Asst'd Livg</v>
      </c>
    </row>
    <row r="136" spans="1:10">
      <c r="A136" s="14">
        <v>131</v>
      </c>
      <c r="B136" s="15" t="s">
        <v>606</v>
      </c>
      <c r="C136" s="16" t="str">
        <f>VLOOKUP(B136,Closings!$A$1:$AU$340,4,FALSE)</f>
        <v>Southview Acres Healthcare Center</v>
      </c>
      <c r="D136" s="16" t="str">
        <f>VLOOKUP(B136,Closings!$A$1:$AU$340,33,FALSE)</f>
        <v>MN</v>
      </c>
      <c r="E136" s="16">
        <f>VLOOKUP(B136,Closings!$A$1:$AU$340,6,FALSE)</f>
        <v>144</v>
      </c>
      <c r="F136" s="20">
        <f>VLOOKUP(B136,Closings!$A$1:$AU$340,5,FALSE)</f>
        <v>20769200</v>
      </c>
      <c r="G136" s="17">
        <f>VLOOKUP(B136,Closings!$A$1:$AU$340,2,FALSE)</f>
        <v>45834</v>
      </c>
      <c r="H136" s="16" t="str">
        <f>VLOOKUP(B136,Closings!$A$1:$AU$340,8,FALSE)</f>
        <v>DWIGHT CAPITAL LLC</v>
      </c>
      <c r="I136" s="16" t="str">
        <f>VLOOKUP(B136,Closings!$A$1:$AU$340,40,FALSE)</f>
        <v>DWIGHT CAPITAL LLC</v>
      </c>
      <c r="J136" s="16" t="str">
        <f>VLOOKUP(B136,Closings!$A$1:$AU$340,42,FALSE)</f>
        <v>Nursing/ICF</v>
      </c>
    </row>
    <row r="137" spans="1:10">
      <c r="A137" s="14">
        <v>132</v>
      </c>
      <c r="B137" s="15" t="s">
        <v>610</v>
      </c>
      <c r="C137" s="16" t="str">
        <f>VLOOKUP(B137,Closings!$A$1:$AU$340,4,FALSE)</f>
        <v>Regency at Grand Blanc</v>
      </c>
      <c r="D137" s="16" t="str">
        <f>VLOOKUP(B137,Closings!$A$1:$AU$340,33,FALSE)</f>
        <v>MI</v>
      </c>
      <c r="E137" s="16">
        <f>VLOOKUP(B137,Closings!$A$1:$AU$340,6,FALSE)</f>
        <v>94</v>
      </c>
      <c r="F137" s="20">
        <f>VLOOKUP(B137,Closings!$A$1:$AU$340,5,FALSE)</f>
        <v>34664000</v>
      </c>
      <c r="G137" s="17">
        <f>VLOOKUP(B137,Closings!$A$1:$AU$340,2,FALSE)</f>
        <v>45833</v>
      </c>
      <c r="H137" s="16" t="str">
        <f>VLOOKUP(B137,Closings!$A$1:$AU$340,8,FALSE)</f>
        <v>VIUM CAPITAL MORTGAGE, LLC</v>
      </c>
      <c r="I137" s="16" t="str">
        <f>VLOOKUP(B137,Closings!$A$1:$AU$340,40,FALSE)</f>
        <v>VIUM CAPITAL MORTGAGE, LLC</v>
      </c>
      <c r="J137" s="16" t="str">
        <f>VLOOKUP(B137,Closings!$A$1:$AU$340,42,FALSE)</f>
        <v>Nursing/ICF</v>
      </c>
    </row>
    <row r="138" spans="1:10">
      <c r="A138" s="14">
        <v>133</v>
      </c>
      <c r="B138" s="15" t="s">
        <v>613</v>
      </c>
      <c r="C138" s="16" t="str">
        <f>VLOOKUP(B138,Closings!$A$1:$AU$340,4,FALSE)</f>
        <v>St. Anthony Healthcare Center</v>
      </c>
      <c r="D138" s="16" t="str">
        <f>VLOOKUP(B138,Closings!$A$1:$AU$340,33,FALSE)</f>
        <v>MI</v>
      </c>
      <c r="E138" s="16">
        <f>VLOOKUP(B138,Closings!$A$1:$AU$340,6,FALSE)</f>
        <v>92</v>
      </c>
      <c r="F138" s="20">
        <f>VLOOKUP(B138,Closings!$A$1:$AU$340,5,FALSE)</f>
        <v>24440000</v>
      </c>
      <c r="G138" s="17">
        <f>VLOOKUP(B138,Closings!$A$1:$AU$340,2,FALSE)</f>
        <v>45833</v>
      </c>
      <c r="H138" s="16" t="str">
        <f>VLOOKUP(B138,Closings!$A$1:$AU$340,8,FALSE)</f>
        <v>VIUM CAPITAL MORTGAGE, LLC</v>
      </c>
      <c r="I138" s="16" t="str">
        <f>VLOOKUP(B138,Closings!$A$1:$AU$340,40,FALSE)</f>
        <v>VIUM CAPITAL MORTGAGE, LLC</v>
      </c>
      <c r="J138" s="16" t="str">
        <f>VLOOKUP(B138,Closings!$A$1:$AU$340,42,FALSE)</f>
        <v>Nursing/ICF</v>
      </c>
    </row>
    <row r="139" spans="1:10">
      <c r="A139" s="14">
        <v>134</v>
      </c>
      <c r="B139" s="15" t="s">
        <v>617</v>
      </c>
      <c r="C139" s="16" t="str">
        <f>VLOOKUP(B139,Closings!$A$1:$AU$340,4,FALSE)</f>
        <v xml:space="preserve"> Trevecca Center for Rehabilitation and Healing</v>
      </c>
      <c r="D139" s="16" t="str">
        <f>VLOOKUP(B139,Closings!$A$1:$AU$340,33,FALSE)</f>
        <v>TN</v>
      </c>
      <c r="E139" s="16">
        <f>VLOOKUP(B139,Closings!$A$1:$AU$340,6,FALSE)</f>
        <v>128</v>
      </c>
      <c r="F139" s="20">
        <f>VLOOKUP(B139,Closings!$A$1:$AU$340,5,FALSE)</f>
        <v>16848000</v>
      </c>
      <c r="G139" s="17">
        <f>VLOOKUP(B139,Closings!$A$1:$AU$340,2,FALSE)</f>
        <v>45833</v>
      </c>
      <c r="H139" s="16" t="str">
        <f>VLOOKUP(B139,Closings!$A$1:$AU$340,8,FALSE)</f>
        <v>FIRST AMERICAN CAPITAL GRP</v>
      </c>
      <c r="I139" s="16" t="str">
        <f>VLOOKUP(B139,Closings!$A$1:$AU$340,40,FALSE)</f>
        <v>FIRST AMERICAN CAPITAL GRP</v>
      </c>
      <c r="J139" s="16" t="str">
        <f>VLOOKUP(B139,Closings!$A$1:$AU$340,42,FALSE)</f>
        <v>Nursing/ICF</v>
      </c>
    </row>
    <row r="140" spans="1:10">
      <c r="A140" s="14">
        <v>135</v>
      </c>
      <c r="B140" s="15" t="s">
        <v>621</v>
      </c>
      <c r="C140" s="16" t="str">
        <f>VLOOKUP(B140,Closings!$A$1:$AU$340,4,FALSE)</f>
        <v>Aristocrat Berea Skilled Nursing Home &amp; Rehab</v>
      </c>
      <c r="D140" s="16" t="str">
        <f>VLOOKUP(B140,Closings!$A$1:$AU$340,33,FALSE)</f>
        <v>OH</v>
      </c>
      <c r="E140" s="16">
        <f>VLOOKUP(B140,Closings!$A$1:$AU$340,6,FALSE)</f>
        <v>80</v>
      </c>
      <c r="F140" s="20">
        <f>VLOOKUP(B140,Closings!$A$1:$AU$340,5,FALSE)</f>
        <v>19275000</v>
      </c>
      <c r="G140" s="17">
        <f>VLOOKUP(B140,Closings!$A$1:$AU$340,2,FALSE)</f>
        <v>45832</v>
      </c>
      <c r="H140" s="16" t="str">
        <f>VLOOKUP(B140,Closings!$A$1:$AU$340,8,FALSE)</f>
        <v>GREYSTONE FUNDING COMPANY LLC</v>
      </c>
      <c r="I140" s="16" t="str">
        <f>VLOOKUP(B140,Closings!$A$1:$AU$340,40,FALSE)</f>
        <v>GREYSTONE FUNDING COMPANY LLC</v>
      </c>
      <c r="J140" s="16" t="str">
        <f>VLOOKUP(B140,Closings!$A$1:$AU$340,42,FALSE)</f>
        <v>Nursing/ICF</v>
      </c>
    </row>
    <row r="141" spans="1:10">
      <c r="A141" s="14">
        <v>136</v>
      </c>
      <c r="B141" s="15" t="s">
        <v>624</v>
      </c>
      <c r="C141" s="16" t="str">
        <f>VLOOKUP(B141,Closings!$A$1:$AU$340,4,FALSE)</f>
        <v>Astoria Place of Waterville</v>
      </c>
      <c r="D141" s="16" t="str">
        <f>VLOOKUP(B141,Closings!$A$1:$AU$340,33,FALSE)</f>
        <v>OH</v>
      </c>
      <c r="E141" s="16">
        <f>VLOOKUP(B141,Closings!$A$1:$AU$340,6,FALSE)</f>
        <v>47</v>
      </c>
      <c r="F141" s="20">
        <f>VLOOKUP(B141,Closings!$A$1:$AU$340,5,FALSE)</f>
        <v>8720000</v>
      </c>
      <c r="G141" s="17">
        <f>VLOOKUP(B141,Closings!$A$1:$AU$340,2,FALSE)</f>
        <v>45832</v>
      </c>
      <c r="H141" s="16" t="str">
        <f>VLOOKUP(B141,Closings!$A$1:$AU$340,8,FALSE)</f>
        <v>GREYSTONE FUNDING COMPANY LLC</v>
      </c>
      <c r="I141" s="16" t="str">
        <f>VLOOKUP(B141,Closings!$A$1:$AU$340,40,FALSE)</f>
        <v>GREYSTONE FUNDING COMPANY LLC</v>
      </c>
      <c r="J141" s="16" t="str">
        <f>VLOOKUP(B141,Closings!$A$1:$AU$340,42,FALSE)</f>
        <v>Nursing/ICF</v>
      </c>
    </row>
    <row r="142" spans="1:10">
      <c r="A142" s="14">
        <v>137</v>
      </c>
      <c r="B142" s="15" t="s">
        <v>628</v>
      </c>
      <c r="C142" s="16" t="str">
        <f>VLOOKUP(B142,Closings!$A$1:$AU$340,4,FALSE)</f>
        <v>Candlewood Park</v>
      </c>
      <c r="D142" s="16" t="str">
        <f>VLOOKUP(B142,Closings!$A$1:$AU$340,33,FALSE)</f>
        <v>OH</v>
      </c>
      <c r="E142" s="16">
        <f>VLOOKUP(B142,Closings!$A$1:$AU$340,6,FALSE)</f>
        <v>75</v>
      </c>
      <c r="F142" s="20">
        <f>VLOOKUP(B142,Closings!$A$1:$AU$340,5,FALSE)</f>
        <v>12300000</v>
      </c>
      <c r="G142" s="17">
        <f>VLOOKUP(B142,Closings!$A$1:$AU$340,2,FALSE)</f>
        <v>45832</v>
      </c>
      <c r="H142" s="16" t="str">
        <f>VLOOKUP(B142,Closings!$A$1:$AU$340,8,FALSE)</f>
        <v>GREYSTONE FUNDING COMPANY LLC</v>
      </c>
      <c r="I142" s="16" t="str">
        <f>VLOOKUP(B142,Closings!$A$1:$AU$340,40,FALSE)</f>
        <v>GREYSTONE FUNDING COMPANY LLC</v>
      </c>
      <c r="J142" s="16" t="str">
        <f>VLOOKUP(B142,Closings!$A$1:$AU$340,42,FALSE)</f>
        <v>Nursing/ICF</v>
      </c>
    </row>
    <row r="143" spans="1:10">
      <c r="A143" s="14">
        <v>138</v>
      </c>
      <c r="B143" s="15" t="s">
        <v>632</v>
      </c>
      <c r="C143" s="16" t="str">
        <f>VLOOKUP(B143,Closings!$A$1:$AU$340,4,FALSE)</f>
        <v>City View Nursing and Rehabilitation Center</v>
      </c>
      <c r="D143" s="16" t="str">
        <f>VLOOKUP(B143,Closings!$A$1:$AU$340,33,FALSE)</f>
        <v>OH</v>
      </c>
      <c r="E143" s="16">
        <f>VLOOKUP(B143,Closings!$A$1:$AU$340,6,FALSE)</f>
        <v>77</v>
      </c>
      <c r="F143" s="20">
        <f>VLOOKUP(B143,Closings!$A$1:$AU$340,5,FALSE)</f>
        <v>11100000</v>
      </c>
      <c r="G143" s="17">
        <f>VLOOKUP(B143,Closings!$A$1:$AU$340,2,FALSE)</f>
        <v>45832</v>
      </c>
      <c r="H143" s="16" t="str">
        <f>VLOOKUP(B143,Closings!$A$1:$AU$340,8,FALSE)</f>
        <v>GREYSTONE FUNDING COMPANY LLC</v>
      </c>
      <c r="I143" s="16" t="str">
        <f>VLOOKUP(B143,Closings!$A$1:$AU$340,40,FALSE)</f>
        <v>GREYSTONE FUNDING COMPANY LLC</v>
      </c>
      <c r="J143" s="16" t="str">
        <f>VLOOKUP(B143,Closings!$A$1:$AU$340,42,FALSE)</f>
        <v>Nursing/ICF</v>
      </c>
    </row>
    <row r="144" spans="1:10">
      <c r="A144" s="14">
        <v>139</v>
      </c>
      <c r="B144" s="15" t="s">
        <v>636</v>
      </c>
      <c r="C144" s="16" t="str">
        <f>VLOOKUP(B144,Closings!$A$1:$AU$340,4,FALSE)</f>
        <v>Brighton Post Acute</v>
      </c>
      <c r="D144" s="16" t="str">
        <f>VLOOKUP(B144,Closings!$A$1:$AU$340,33,FALSE)</f>
        <v>CA</v>
      </c>
      <c r="E144" s="16">
        <f>VLOOKUP(B144,Closings!$A$1:$AU$340,6,FALSE)</f>
        <v>47</v>
      </c>
      <c r="F144" s="20">
        <f>VLOOKUP(B144,Closings!$A$1:$AU$340,5,FALSE)</f>
        <v>12719400</v>
      </c>
      <c r="G144" s="17">
        <f>VLOOKUP(B144,Closings!$A$1:$AU$340,2,FALSE)</f>
        <v>45832</v>
      </c>
      <c r="H144" s="16" t="str">
        <f>VLOOKUP(B144,Closings!$A$1:$AU$340,8,FALSE)</f>
        <v>BERKADIA COMMERCIAL MTG</v>
      </c>
      <c r="I144" s="16" t="str">
        <f>VLOOKUP(B144,Closings!$A$1:$AU$340,40,FALSE)</f>
        <v>BERKADIA COMMERCIAL MTG</v>
      </c>
      <c r="J144" s="16" t="str">
        <f>VLOOKUP(B144,Closings!$A$1:$AU$340,42,FALSE)</f>
        <v>Nursing/ICF</v>
      </c>
    </row>
    <row r="145" spans="1:10">
      <c r="A145" s="14">
        <v>140</v>
      </c>
      <c r="B145" s="15" t="s">
        <v>640</v>
      </c>
      <c r="C145" s="16" t="str">
        <f>VLOOKUP(B145,Closings!$A$1:$AU$340,4,FALSE)</f>
        <v>P0706 Smilow PA Greenfield Healthcare Rehab</v>
      </c>
      <c r="D145" s="16" t="str">
        <f>VLOOKUP(B145,Closings!$A$1:$AU$340,33,FALSE)</f>
        <v>PA</v>
      </c>
      <c r="E145" s="16">
        <f>VLOOKUP(B145,Closings!$A$1:$AU$340,6,FALSE)</f>
        <v>70</v>
      </c>
      <c r="F145" s="20">
        <f>VLOOKUP(B145,Closings!$A$1:$AU$340,5,FALSE)</f>
        <v>8081500</v>
      </c>
      <c r="G145" s="17">
        <f>VLOOKUP(B145,Closings!$A$1:$AU$340,2,FALSE)</f>
        <v>45832</v>
      </c>
      <c r="H145" s="16" t="str">
        <f>VLOOKUP(B145,Closings!$A$1:$AU$340,8,FALSE)</f>
        <v>GREYSTONE FUNDING COMPANY LLC</v>
      </c>
      <c r="I145" s="16" t="str">
        <f>VLOOKUP(B145,Closings!$A$1:$AU$340,40,FALSE)</f>
        <v>GREYSTONE FUNDING COMPANY LLC</v>
      </c>
      <c r="J145" s="16" t="str">
        <f>VLOOKUP(B145,Closings!$A$1:$AU$340,42,FALSE)</f>
        <v>Nursing/ICF</v>
      </c>
    </row>
    <row r="146" spans="1:10">
      <c r="A146" s="14">
        <v>141</v>
      </c>
      <c r="B146" s="15" t="s">
        <v>644</v>
      </c>
      <c r="C146" s="16" t="str">
        <f>VLOOKUP(B146,Closings!$A$1:$AU$340,4,FALSE)</f>
        <v>Regency Newcastle</v>
      </c>
      <c r="D146" s="16" t="str">
        <f>VLOOKUP(B146,Closings!$A$1:$AU$340,33,FALSE)</f>
        <v>WA</v>
      </c>
      <c r="E146" s="16">
        <f>VLOOKUP(B146,Closings!$A$1:$AU$340,6,FALSE)</f>
        <v>168</v>
      </c>
      <c r="F146" s="20">
        <f>VLOOKUP(B146,Closings!$A$1:$AU$340,5,FALSE)</f>
        <v>15023800</v>
      </c>
      <c r="G146" s="17">
        <f>VLOOKUP(B146,Closings!$A$1:$AU$340,2,FALSE)</f>
        <v>45826</v>
      </c>
      <c r="H146" s="16" t="str">
        <f>VLOOKUP(B146,Closings!$A$1:$AU$340,8,FALSE)</f>
        <v>BERKADIA COMMERCIAL MTG</v>
      </c>
      <c r="I146" s="16" t="str">
        <f>VLOOKUP(B146,Closings!$A$1:$AU$340,40,FALSE)</f>
        <v>BERKADIA COMMERCIAL MTG</v>
      </c>
      <c r="J146" s="16" t="str">
        <f>VLOOKUP(B146,Closings!$A$1:$AU$340,42,FALSE)</f>
        <v>Asst'd Livg</v>
      </c>
    </row>
    <row r="147" spans="1:10">
      <c r="A147" s="14">
        <v>142</v>
      </c>
      <c r="B147" s="15" t="s">
        <v>648</v>
      </c>
      <c r="C147" s="16" t="str">
        <f>VLOOKUP(B147,Closings!$A$1:$AU$340,4,FALSE)</f>
        <v>The Restoracy of Whitestown</v>
      </c>
      <c r="D147" s="16" t="str">
        <f>VLOOKUP(B147,Closings!$A$1:$AU$340,33,FALSE)</f>
        <v>IN</v>
      </c>
      <c r="E147" s="16">
        <f>VLOOKUP(B147,Closings!$A$1:$AU$340,6,FALSE)</f>
        <v>72</v>
      </c>
      <c r="F147" s="20">
        <f>VLOOKUP(B147,Closings!$A$1:$AU$340,5,FALSE)</f>
        <v>17677000</v>
      </c>
      <c r="G147" s="17">
        <f>VLOOKUP(B147,Closings!$A$1:$AU$340,2,FALSE)</f>
        <v>45826</v>
      </c>
      <c r="H147" s="16" t="str">
        <f>VLOOKUP(B147,Closings!$A$1:$AU$340,8,FALSE)</f>
        <v>VIUM CAPITAL MORTGAGE, LLC</v>
      </c>
      <c r="I147" s="16" t="str">
        <f>VLOOKUP(B147,Closings!$A$1:$AU$340,40,FALSE)</f>
        <v>VIUM CAPITAL MORTGAGE, LLC</v>
      </c>
      <c r="J147" s="16" t="str">
        <f>VLOOKUP(B147,Closings!$A$1:$AU$340,42,FALSE)</f>
        <v>Nursing/ICF</v>
      </c>
    </row>
    <row r="148" spans="1:10">
      <c r="A148" s="14">
        <v>143</v>
      </c>
      <c r="B148" s="15" t="s">
        <v>652</v>
      </c>
      <c r="C148" s="16" t="str">
        <f>VLOOKUP(B148,Closings!$A$1:$AU$340,4,FALSE)</f>
        <v>Coronado at Stone Oak</v>
      </c>
      <c r="D148" s="16" t="str">
        <f>VLOOKUP(B148,Closings!$A$1:$AU$340,33,FALSE)</f>
        <v>TX</v>
      </c>
      <c r="E148" s="16">
        <f>VLOOKUP(B148,Closings!$A$1:$AU$340,6,FALSE)</f>
        <v>104</v>
      </c>
      <c r="F148" s="20">
        <f>VLOOKUP(B148,Closings!$A$1:$AU$340,5,FALSE)</f>
        <v>11800400</v>
      </c>
      <c r="G148" s="17">
        <f>VLOOKUP(B148,Closings!$A$1:$AU$340,2,FALSE)</f>
        <v>45825</v>
      </c>
      <c r="H148" s="16" t="str">
        <f>VLOOKUP(B148,Closings!$A$1:$AU$340,8,FALSE)</f>
        <v>REGIONS BANK</v>
      </c>
      <c r="I148" s="16" t="str">
        <f>VLOOKUP(B148,Closings!$A$1:$AU$340,40,FALSE)</f>
        <v>REGIONS BANK</v>
      </c>
      <c r="J148" s="16" t="str">
        <f>VLOOKUP(B148,Closings!$A$1:$AU$340,42,FALSE)</f>
        <v>Nursing/ICF</v>
      </c>
    </row>
    <row r="149" spans="1:10">
      <c r="A149" s="14">
        <v>144</v>
      </c>
      <c r="B149" s="15" t="s">
        <v>656</v>
      </c>
      <c r="C149" s="16" t="str">
        <f>VLOOKUP(B149,Closings!$A$1:$AU$340,4,FALSE)</f>
        <v>Maple Rehab and Nursing</v>
      </c>
      <c r="D149" s="16" t="str">
        <f>VLOOKUP(B149,Closings!$A$1:$AU$340,33,FALSE)</f>
        <v>OH</v>
      </c>
      <c r="E149" s="16">
        <f>VLOOKUP(B149,Closings!$A$1:$AU$340,6,FALSE)</f>
        <v>49</v>
      </c>
      <c r="F149" s="20">
        <f>VLOOKUP(B149,Closings!$A$1:$AU$340,5,FALSE)</f>
        <v>3680000</v>
      </c>
      <c r="G149" s="17">
        <f>VLOOKUP(B149,Closings!$A$1:$AU$340,2,FALSE)</f>
        <v>45813</v>
      </c>
      <c r="H149" s="16" t="str">
        <f>VLOOKUP(B149,Closings!$A$1:$AU$340,8,FALSE)</f>
        <v>DWIGHT CAPITAL LLC</v>
      </c>
      <c r="I149" s="16" t="str">
        <f>VLOOKUP(B149,Closings!$A$1:$AU$340,40,FALSE)</f>
        <v>DWIGHT CAPITAL LLC</v>
      </c>
      <c r="J149" s="16" t="str">
        <f>VLOOKUP(B149,Closings!$A$1:$AU$340,42,FALSE)</f>
        <v>Nursing/ICF</v>
      </c>
    </row>
    <row r="150" spans="1:10">
      <c r="A150" s="14">
        <v>145</v>
      </c>
      <c r="B150" s="15" t="s">
        <v>660</v>
      </c>
      <c r="C150" s="16" t="str">
        <f>VLOOKUP(B150,Closings!$A$1:$AU$340,4,FALSE)</f>
        <v>Wecare at Rolling Meadows Rehab and Nursing Center</v>
      </c>
      <c r="D150" s="16" t="str">
        <f>VLOOKUP(B150,Closings!$A$1:$AU$340,33,FALSE)</f>
        <v>PA</v>
      </c>
      <c r="E150" s="16">
        <f>VLOOKUP(B150,Closings!$A$1:$AU$340,6,FALSE)</f>
        <v>63</v>
      </c>
      <c r="F150" s="20">
        <f>VLOOKUP(B150,Closings!$A$1:$AU$340,5,FALSE)</f>
        <v>7482000</v>
      </c>
      <c r="G150" s="17">
        <f>VLOOKUP(B150,Closings!$A$1:$AU$340,2,FALSE)</f>
        <v>45813</v>
      </c>
      <c r="H150" s="16" t="str">
        <f>VLOOKUP(B150,Closings!$A$1:$AU$340,8,FALSE)</f>
        <v>CAPITAL FUNDING LLC</v>
      </c>
      <c r="I150" s="16" t="str">
        <f>VLOOKUP(B150,Closings!$A$1:$AU$340,40,FALSE)</f>
        <v>CAPITAL FUNDING LLC</v>
      </c>
      <c r="J150" s="16" t="str">
        <f>VLOOKUP(B150,Closings!$A$1:$AU$340,42,FALSE)</f>
        <v>Nursing/ICF</v>
      </c>
    </row>
    <row r="151" spans="1:10">
      <c r="A151" s="14">
        <v>146</v>
      </c>
      <c r="B151" s="15" t="s">
        <v>664</v>
      </c>
      <c r="C151" s="16" t="str">
        <f>VLOOKUP(B151,Closings!$A$1:$AU$340,4,FALSE)</f>
        <v xml:space="preserve"> Pruitt Health - Marietta</v>
      </c>
      <c r="D151" s="16" t="str">
        <f>VLOOKUP(B151,Closings!$A$1:$AU$340,33,FALSE)</f>
        <v>GA</v>
      </c>
      <c r="E151" s="16">
        <f>VLOOKUP(B151,Closings!$A$1:$AU$340,6,FALSE)</f>
        <v>62</v>
      </c>
      <c r="F151" s="20">
        <f>VLOOKUP(B151,Closings!$A$1:$AU$340,5,FALSE)</f>
        <v>9253400</v>
      </c>
      <c r="G151" s="17">
        <f>VLOOKUP(B151,Closings!$A$1:$AU$340,2,FALSE)</f>
        <v>45812</v>
      </c>
      <c r="H151" s="16" t="str">
        <f>VLOOKUP(B151,Closings!$A$1:$AU$340,8,FALSE)</f>
        <v>CAPITAL FUNDING LLC</v>
      </c>
      <c r="I151" s="16" t="str">
        <f>VLOOKUP(B151,Closings!$A$1:$AU$340,40,FALSE)</f>
        <v>CAPITAL FUNDING LLC</v>
      </c>
      <c r="J151" s="16" t="str">
        <f>VLOOKUP(B151,Closings!$A$1:$AU$340,42,FALSE)</f>
        <v>Nursing/ICF</v>
      </c>
    </row>
    <row r="152" spans="1:10">
      <c r="A152" s="14">
        <v>147</v>
      </c>
      <c r="B152" s="15" t="s">
        <v>667</v>
      </c>
      <c r="C152" s="16" t="str">
        <f>VLOOKUP(B152,Closings!$A$1:$AU$340,4,FALSE)</f>
        <v>The Oaks - Athens Skilled Nursing</v>
      </c>
      <c r="D152" s="16" t="str">
        <f>VLOOKUP(B152,Closings!$A$1:$AU$340,33,FALSE)</f>
        <v>GA</v>
      </c>
      <c r="E152" s="16">
        <f>VLOOKUP(B152,Closings!$A$1:$AU$340,6,FALSE)</f>
        <v>118</v>
      </c>
      <c r="F152" s="20">
        <f>VLOOKUP(B152,Closings!$A$1:$AU$340,5,FALSE)</f>
        <v>21083800</v>
      </c>
      <c r="G152" s="17">
        <f>VLOOKUP(B152,Closings!$A$1:$AU$340,2,FALSE)</f>
        <v>45812</v>
      </c>
      <c r="H152" s="16" t="str">
        <f>VLOOKUP(B152,Closings!$A$1:$AU$340,8,FALSE)</f>
        <v>CAPITAL FUNDING LLC</v>
      </c>
      <c r="I152" s="16" t="str">
        <f>VLOOKUP(B152,Closings!$A$1:$AU$340,40,FALSE)</f>
        <v>CAPITAL FUNDING LLC</v>
      </c>
      <c r="J152" s="16" t="str">
        <f>VLOOKUP(B152,Closings!$A$1:$AU$340,42,FALSE)</f>
        <v>Nursing/ICF</v>
      </c>
    </row>
    <row r="153" spans="1:10">
      <c r="A153" s="14">
        <v>148</v>
      </c>
      <c r="B153" s="15" t="s">
        <v>671</v>
      </c>
      <c r="C153" s="16" t="str">
        <f>VLOOKUP(B153,Closings!$A$1:$AU$340,4,FALSE)</f>
        <v>P0676 CSNHC Pebble Creek Nursing Center</v>
      </c>
      <c r="D153" s="16" t="str">
        <f>VLOOKUP(B153,Closings!$A$1:$AU$340,33,FALSE)</f>
        <v>TX</v>
      </c>
      <c r="E153" s="16">
        <f>VLOOKUP(B153,Closings!$A$1:$AU$340,6,FALSE)</f>
        <v>62</v>
      </c>
      <c r="F153" s="20">
        <f>VLOOKUP(B153,Closings!$A$1:$AU$340,5,FALSE)</f>
        <v>13000000</v>
      </c>
      <c r="G153" s="17">
        <f>VLOOKUP(B153,Closings!$A$1:$AU$340,2,FALSE)</f>
        <v>45811</v>
      </c>
      <c r="H153" s="16" t="str">
        <f>VLOOKUP(B153,Closings!$A$1:$AU$340,8,FALSE)</f>
        <v>BERKADIA COMMERCIAL MTG</v>
      </c>
      <c r="I153" s="16" t="str">
        <f>VLOOKUP(B153,Closings!$A$1:$AU$340,40,FALSE)</f>
        <v>BERKADIA COMMERCIAL MTG</v>
      </c>
      <c r="J153" s="16" t="str">
        <f>VLOOKUP(B153,Closings!$A$1:$AU$340,42,FALSE)</f>
        <v>Nursing/ICF</v>
      </c>
    </row>
    <row r="154" spans="1:10">
      <c r="A154" s="14">
        <v>149</v>
      </c>
      <c r="B154" s="15" t="s">
        <v>674</v>
      </c>
      <c r="C154" s="16" t="str">
        <f>VLOOKUP(B154,Closings!$A$1:$AU$340,4,FALSE)</f>
        <v xml:space="preserve"> Crossroads Care Center Pewaukee</v>
      </c>
      <c r="D154" s="16" t="str">
        <f>VLOOKUP(B154,Closings!$A$1:$AU$340,33,FALSE)</f>
        <v>WI</v>
      </c>
      <c r="E154" s="16">
        <f>VLOOKUP(B154,Closings!$A$1:$AU$340,6,FALSE)</f>
        <v>66</v>
      </c>
      <c r="F154" s="20">
        <f>VLOOKUP(B154,Closings!$A$1:$AU$340,5,FALSE)</f>
        <v>11261600</v>
      </c>
      <c r="G154" s="17">
        <f>VLOOKUP(B154,Closings!$A$1:$AU$340,2,FALSE)</f>
        <v>45807</v>
      </c>
      <c r="H154" s="16" t="str">
        <f>VLOOKUP(B154,Closings!$A$1:$AU$340,8,FALSE)</f>
        <v>WALKER AND DUNLOP LLC</v>
      </c>
      <c r="I154" s="16" t="str">
        <f>VLOOKUP(B154,Closings!$A$1:$AU$340,40,FALSE)</f>
        <v>WALKER AND DUNLOP LLC</v>
      </c>
      <c r="J154" s="16" t="str">
        <f>VLOOKUP(B154,Closings!$A$1:$AU$340,42,FALSE)</f>
        <v>Nursing/ICF</v>
      </c>
    </row>
    <row r="155" spans="1:10">
      <c r="A155" s="14">
        <v>150</v>
      </c>
      <c r="B155" s="15" t="s">
        <v>678</v>
      </c>
      <c r="C155" s="16" t="str">
        <f>VLOOKUP(B155,Closings!$A$1:$AU$340,4,FALSE)</f>
        <v>AristaCare at Parkside</v>
      </c>
      <c r="D155" s="16" t="str">
        <f>VLOOKUP(B155,Closings!$A$1:$AU$340,33,FALSE)</f>
        <v>NJ</v>
      </c>
      <c r="E155" s="16">
        <f>VLOOKUP(B155,Closings!$A$1:$AU$340,6,FALSE)</f>
        <v>168</v>
      </c>
      <c r="F155" s="20">
        <f>VLOOKUP(B155,Closings!$A$1:$AU$340,5,FALSE)</f>
        <v>32395400</v>
      </c>
      <c r="G155" s="17">
        <f>VLOOKUP(B155,Closings!$A$1:$AU$340,2,FALSE)</f>
        <v>45807</v>
      </c>
      <c r="H155" s="16" t="str">
        <f>VLOOKUP(B155,Closings!$A$1:$AU$340,8,FALSE)</f>
        <v>NEWPOINT REAL ESTATE CAPITAL</v>
      </c>
      <c r="I155" s="16" t="str">
        <f>VLOOKUP(B155,Closings!$A$1:$AU$340,40,FALSE)</f>
        <v>NEWPOINT REAL ESTATE CAPITAL</v>
      </c>
      <c r="J155" s="16" t="str">
        <f>VLOOKUP(B155,Closings!$A$1:$AU$340,42,FALSE)</f>
        <v>Nursing/ICF</v>
      </c>
    </row>
    <row r="156" spans="1:10">
      <c r="A156" s="14">
        <v>151</v>
      </c>
      <c r="B156" s="15" t="s">
        <v>682</v>
      </c>
      <c r="C156" s="16" t="str">
        <f>VLOOKUP(B156,Closings!$A$1:$AU$340,4,FALSE)</f>
        <v>Ambassador Garden</v>
      </c>
      <c r="D156" s="16" t="str">
        <f>VLOOKUP(B156,Closings!$A$1:$AU$340,33,FALSE)</f>
        <v>CA</v>
      </c>
      <c r="E156" s="16">
        <f>VLOOKUP(B156,Closings!$A$1:$AU$340,6,FALSE)</f>
        <v>164</v>
      </c>
      <c r="F156" s="20">
        <f>VLOOKUP(B156,Closings!$A$1:$AU$340,5,FALSE)</f>
        <v>9929700</v>
      </c>
      <c r="G156" s="17">
        <f>VLOOKUP(B156,Closings!$A$1:$AU$340,2,FALSE)</f>
        <v>45806</v>
      </c>
      <c r="H156" s="16" t="str">
        <f>VLOOKUP(B156,Closings!$A$1:$AU$340,8,FALSE)</f>
        <v>NEWPOINT REAL ESTATE CAPITAL</v>
      </c>
      <c r="I156" s="16" t="str">
        <f>VLOOKUP(B156,Closings!$A$1:$AU$340,40,FALSE)</f>
        <v>NEWPOINT REAL ESTATE CAPITAL</v>
      </c>
      <c r="J156" s="16" t="str">
        <f>VLOOKUP(B156,Closings!$A$1:$AU$340,42,FALSE)</f>
        <v>Board &amp; Care</v>
      </c>
    </row>
    <row r="157" spans="1:10">
      <c r="A157" s="14">
        <v>152</v>
      </c>
      <c r="B157" s="15" t="s">
        <v>686</v>
      </c>
      <c r="C157" s="16" t="str">
        <f>VLOOKUP(B157,Closings!$A$1:$AU$340,4,FALSE)</f>
        <v>Fine Gold Manor Retirement</v>
      </c>
      <c r="D157" s="16" t="str">
        <f>VLOOKUP(B157,Closings!$A$1:$AU$340,33,FALSE)</f>
        <v>CA</v>
      </c>
      <c r="E157" s="16">
        <f>VLOOKUP(B157,Closings!$A$1:$AU$340,6,FALSE)</f>
        <v>126</v>
      </c>
      <c r="F157" s="20">
        <f>VLOOKUP(B157,Closings!$A$1:$AU$340,5,FALSE)</f>
        <v>5123700</v>
      </c>
      <c r="G157" s="17">
        <f>VLOOKUP(B157,Closings!$A$1:$AU$340,2,FALSE)</f>
        <v>45806</v>
      </c>
      <c r="H157" s="16" t="str">
        <f>VLOOKUP(B157,Closings!$A$1:$AU$340,8,FALSE)</f>
        <v>NEWPOINT REAL ESTATE CAPITAL</v>
      </c>
      <c r="I157" s="16" t="str">
        <f>VLOOKUP(B157,Closings!$A$1:$AU$340,40,FALSE)</f>
        <v>NEWPOINT REAL ESTATE CAPITAL</v>
      </c>
      <c r="J157" s="16" t="str">
        <f>VLOOKUP(B157,Closings!$A$1:$AU$340,42,FALSE)</f>
        <v>Board &amp; Care</v>
      </c>
    </row>
    <row r="158" spans="1:10">
      <c r="A158" s="14">
        <v>153</v>
      </c>
      <c r="B158" s="15" t="s">
        <v>690</v>
      </c>
      <c r="C158" s="16" t="str">
        <f>VLOOKUP(B158,Closings!$A$1:$AU$340,4,FALSE)</f>
        <v>Marietta Center for Nursing and Healing</v>
      </c>
      <c r="D158" s="16" t="str">
        <f>VLOOKUP(B158,Closings!$A$1:$AU$340,33,FALSE)</f>
        <v>GA</v>
      </c>
      <c r="E158" s="16">
        <f>VLOOKUP(B158,Closings!$A$1:$AU$340,6,FALSE)</f>
        <v>106</v>
      </c>
      <c r="F158" s="20">
        <f>VLOOKUP(B158,Closings!$A$1:$AU$340,5,FALSE)</f>
        <v>26880000</v>
      </c>
      <c r="G158" s="17">
        <f>VLOOKUP(B158,Closings!$A$1:$AU$340,2,FALSE)</f>
        <v>45806</v>
      </c>
      <c r="H158" s="16" t="str">
        <f>VLOOKUP(B158,Closings!$A$1:$AU$340,8,FALSE)</f>
        <v>LUMENT REAL ESTATE CAPITAL LLC</v>
      </c>
      <c r="I158" s="16" t="str">
        <f>VLOOKUP(B158,Closings!$A$1:$AU$340,40,FALSE)</f>
        <v>FORBRIGHT BANK</v>
      </c>
      <c r="J158" s="16" t="str">
        <f>VLOOKUP(B158,Closings!$A$1:$AU$340,42,FALSE)</f>
        <v>Nursing/ICF</v>
      </c>
    </row>
    <row r="159" spans="1:10">
      <c r="A159" s="14">
        <v>154</v>
      </c>
      <c r="B159" s="15" t="s">
        <v>693</v>
      </c>
      <c r="C159" s="16" t="str">
        <f>VLOOKUP(B159,Closings!$A$1:$AU$340,4,FALSE)</f>
        <v>P0706 Smilow PA Oakwood Heights Village</v>
      </c>
      <c r="D159" s="16" t="str">
        <f>VLOOKUP(B159,Closings!$A$1:$AU$340,33,FALSE)</f>
        <v>PA</v>
      </c>
      <c r="E159" s="16">
        <f>VLOOKUP(B159,Closings!$A$1:$AU$340,6,FALSE)</f>
        <v>58</v>
      </c>
      <c r="F159" s="20">
        <f>VLOOKUP(B159,Closings!$A$1:$AU$340,5,FALSE)</f>
        <v>8463200</v>
      </c>
      <c r="G159" s="17">
        <f>VLOOKUP(B159,Closings!$A$1:$AU$340,2,FALSE)</f>
        <v>45806</v>
      </c>
      <c r="H159" s="16" t="str">
        <f>VLOOKUP(B159,Closings!$A$1:$AU$340,8,FALSE)</f>
        <v>GREYSTONE FUNDING COMPANY LLC</v>
      </c>
      <c r="I159" s="16" t="str">
        <f>VLOOKUP(B159,Closings!$A$1:$AU$340,40,FALSE)</f>
        <v>GREYSTONE FUNDING COMPANY LLC</v>
      </c>
      <c r="J159" s="16" t="str">
        <f>VLOOKUP(B159,Closings!$A$1:$AU$340,42,FALSE)</f>
        <v>Nursing/ICF</v>
      </c>
    </row>
    <row r="160" spans="1:10">
      <c r="A160" s="14">
        <v>155</v>
      </c>
      <c r="B160" s="15" t="s">
        <v>697</v>
      </c>
      <c r="C160" s="16" t="str">
        <f>VLOOKUP(B160,Closings!$A$1:$AU$340,4,FALSE)</f>
        <v>Legacies Nursing and Rehabilitation</v>
      </c>
      <c r="D160" s="16" t="str">
        <f>VLOOKUP(B160,Closings!$A$1:$AU$340,33,FALSE)</f>
        <v>TX</v>
      </c>
      <c r="E160" s="16">
        <f>VLOOKUP(B160,Closings!$A$1:$AU$340,6,FALSE)</f>
        <v>70</v>
      </c>
      <c r="F160" s="20">
        <f>VLOOKUP(B160,Closings!$A$1:$AU$340,5,FALSE)</f>
        <v>10800000</v>
      </c>
      <c r="G160" s="17">
        <f>VLOOKUP(B160,Closings!$A$1:$AU$340,2,FALSE)</f>
        <v>45806</v>
      </c>
      <c r="H160" s="16" t="str">
        <f>VLOOKUP(B160,Closings!$A$1:$AU$340,8,FALSE)</f>
        <v>VIUM CAPITAL MORTGAGE, LLC</v>
      </c>
      <c r="I160" s="16" t="str">
        <f>VLOOKUP(B160,Closings!$A$1:$AU$340,40,FALSE)</f>
        <v>VIUM CAPITAL MORTGAGE, LLC</v>
      </c>
      <c r="J160" s="16" t="str">
        <f>VLOOKUP(B160,Closings!$A$1:$AU$340,42,FALSE)</f>
        <v>Nursing/ICF</v>
      </c>
    </row>
    <row r="161" spans="1:10">
      <c r="A161" s="14">
        <v>156</v>
      </c>
      <c r="B161" s="15" t="s">
        <v>701</v>
      </c>
      <c r="C161" s="16" t="str">
        <f>VLOOKUP(B161,Closings!$A$1:$AU$340,4,FALSE)</f>
        <v>Albemarle Health &amp; Rehabilitation Center</v>
      </c>
      <c r="D161" s="16" t="str">
        <f>VLOOKUP(B161,Closings!$A$1:$AU$340,33,FALSE)</f>
        <v>VA</v>
      </c>
      <c r="E161" s="16">
        <f>VLOOKUP(B161,Closings!$A$1:$AU$340,6,FALSE)</f>
        <v>80</v>
      </c>
      <c r="F161" s="20">
        <f>VLOOKUP(B161,Closings!$A$1:$AU$340,5,FALSE)</f>
        <v>36240000</v>
      </c>
      <c r="G161" s="17">
        <f>VLOOKUP(B161,Closings!$A$1:$AU$340,2,FALSE)</f>
        <v>45805</v>
      </c>
      <c r="H161" s="16" t="str">
        <f>VLOOKUP(B161,Closings!$A$1:$AU$340,8,FALSE)</f>
        <v>KEYBANK NA</v>
      </c>
      <c r="I161" s="16" t="str">
        <f>VLOOKUP(B161,Closings!$A$1:$AU$340,40,FALSE)</f>
        <v>KEYBANK NA</v>
      </c>
      <c r="J161" s="16" t="str">
        <f>VLOOKUP(B161,Closings!$A$1:$AU$340,42,FALSE)</f>
        <v>Nursing/ICF</v>
      </c>
    </row>
    <row r="162" spans="1:10">
      <c r="A162" s="14">
        <v>157</v>
      </c>
      <c r="B162" s="15" t="s">
        <v>705</v>
      </c>
      <c r="C162" s="16" t="str">
        <f>VLOOKUP(B162,Closings!$A$1:$AU$340,4,FALSE)</f>
        <v>Berkshire Health &amp; Rehabilitation Center</v>
      </c>
      <c r="D162" s="16" t="str">
        <f>VLOOKUP(B162,Closings!$A$1:$AU$340,33,FALSE)</f>
        <v>VA</v>
      </c>
      <c r="E162" s="16">
        <f>VLOOKUP(B162,Closings!$A$1:$AU$340,6,FALSE)</f>
        <v>91</v>
      </c>
      <c r="F162" s="20">
        <f>VLOOKUP(B162,Closings!$A$1:$AU$340,5,FALSE)</f>
        <v>45360000</v>
      </c>
      <c r="G162" s="17">
        <f>VLOOKUP(B162,Closings!$A$1:$AU$340,2,FALSE)</f>
        <v>45805</v>
      </c>
      <c r="H162" s="16" t="str">
        <f>VLOOKUP(B162,Closings!$A$1:$AU$340,8,FALSE)</f>
        <v>KEYBANK NA</v>
      </c>
      <c r="I162" s="16" t="str">
        <f>VLOOKUP(B162,Closings!$A$1:$AU$340,40,FALSE)</f>
        <v>KEYBANK NA</v>
      </c>
      <c r="J162" s="16" t="str">
        <f>VLOOKUP(B162,Closings!$A$1:$AU$340,42,FALSE)</f>
        <v>Nursing/ICF</v>
      </c>
    </row>
    <row r="163" spans="1:10">
      <c r="A163" s="14">
        <v>158</v>
      </c>
      <c r="B163" s="15" t="s">
        <v>708</v>
      </c>
      <c r="C163" s="16" t="str">
        <f>VLOOKUP(B163,Closings!$A$1:$AU$340,4,FALSE)</f>
        <v>Chesapeake Health and Rehabilitation Center</v>
      </c>
      <c r="D163" s="16" t="str">
        <f>VLOOKUP(B163,Closings!$A$1:$AU$340,33,FALSE)</f>
        <v>VA</v>
      </c>
      <c r="E163" s="16">
        <f>VLOOKUP(B163,Closings!$A$1:$AU$340,6,FALSE)</f>
        <v>119</v>
      </c>
      <c r="F163" s="20">
        <f>VLOOKUP(B163,Closings!$A$1:$AU$340,5,FALSE)</f>
        <v>48480000</v>
      </c>
      <c r="G163" s="17">
        <f>VLOOKUP(B163,Closings!$A$1:$AU$340,2,FALSE)</f>
        <v>45805</v>
      </c>
      <c r="H163" s="16" t="str">
        <f>VLOOKUP(B163,Closings!$A$1:$AU$340,8,FALSE)</f>
        <v>KEYBANK NA</v>
      </c>
      <c r="I163" s="16" t="str">
        <f>VLOOKUP(B163,Closings!$A$1:$AU$340,40,FALSE)</f>
        <v>KEYBANK NA</v>
      </c>
      <c r="J163" s="16" t="str">
        <f>VLOOKUP(B163,Closings!$A$1:$AU$340,42,FALSE)</f>
        <v>Nursing/ICF</v>
      </c>
    </row>
    <row r="164" spans="1:10">
      <c r="A164" s="14">
        <v>159</v>
      </c>
      <c r="B164" s="15" t="s">
        <v>712</v>
      </c>
      <c r="C164" s="16" t="str">
        <f>VLOOKUP(B164,Closings!$A$1:$AU$340,4,FALSE)</f>
        <v>Lynchburg Health &amp; Rehabilitation Center</v>
      </c>
      <c r="D164" s="16" t="str">
        <f>VLOOKUP(B164,Closings!$A$1:$AU$340,33,FALSE)</f>
        <v>VA</v>
      </c>
      <c r="E164" s="16">
        <f>VLOOKUP(B164,Closings!$A$1:$AU$340,6,FALSE)</f>
        <v>87</v>
      </c>
      <c r="F164" s="20">
        <f>VLOOKUP(B164,Closings!$A$1:$AU$340,5,FALSE)</f>
        <v>30960000</v>
      </c>
      <c r="G164" s="17">
        <f>VLOOKUP(B164,Closings!$A$1:$AU$340,2,FALSE)</f>
        <v>45805</v>
      </c>
      <c r="H164" s="16" t="str">
        <f>VLOOKUP(B164,Closings!$A$1:$AU$340,8,FALSE)</f>
        <v>KEYBANK NA</v>
      </c>
      <c r="I164" s="16" t="str">
        <f>VLOOKUP(B164,Closings!$A$1:$AU$340,40,FALSE)</f>
        <v>KEYBANK NA</v>
      </c>
      <c r="J164" s="16" t="str">
        <f>VLOOKUP(B164,Closings!$A$1:$AU$340,42,FALSE)</f>
        <v>Nursing/ICF</v>
      </c>
    </row>
    <row r="165" spans="1:10">
      <c r="A165" s="14">
        <v>160</v>
      </c>
      <c r="B165" s="15" t="s">
        <v>715</v>
      </c>
      <c r="C165" s="16" t="str">
        <f>VLOOKUP(B165,Closings!$A$1:$AU$340,4,FALSE)</f>
        <v>Parham Health Care &amp; Rehabilitation Center</v>
      </c>
      <c r="D165" s="16" t="str">
        <f>VLOOKUP(B165,Closings!$A$1:$AU$340,33,FALSE)</f>
        <v>VA</v>
      </c>
      <c r="E165" s="16">
        <f>VLOOKUP(B165,Closings!$A$1:$AU$340,6,FALSE)</f>
        <v>88</v>
      </c>
      <c r="F165" s="20">
        <f>VLOOKUP(B165,Closings!$A$1:$AU$340,5,FALSE)</f>
        <v>39040000</v>
      </c>
      <c r="G165" s="17">
        <f>VLOOKUP(B165,Closings!$A$1:$AU$340,2,FALSE)</f>
        <v>45805</v>
      </c>
      <c r="H165" s="16" t="str">
        <f>VLOOKUP(B165,Closings!$A$1:$AU$340,8,FALSE)</f>
        <v>KEYBANK NA</v>
      </c>
      <c r="I165" s="16" t="str">
        <f>VLOOKUP(B165,Closings!$A$1:$AU$340,40,FALSE)</f>
        <v>KEYBANK NA</v>
      </c>
      <c r="J165" s="16" t="str">
        <f>VLOOKUP(B165,Closings!$A$1:$AU$340,42,FALSE)</f>
        <v>Nursing/ICF</v>
      </c>
    </row>
    <row r="166" spans="1:10">
      <c r="A166" s="14">
        <v>161</v>
      </c>
      <c r="B166" s="15" t="s">
        <v>719</v>
      </c>
      <c r="C166" s="16" t="str">
        <f>VLOOKUP(B166,Closings!$A$1:$AU$340,4,FALSE)</f>
        <v>Raleigh Court Health and Rehabilitation Center</v>
      </c>
      <c r="D166" s="16" t="str">
        <f>VLOOKUP(B166,Closings!$A$1:$AU$340,33,FALSE)</f>
        <v>VA</v>
      </c>
      <c r="E166" s="16">
        <f>VLOOKUP(B166,Closings!$A$1:$AU$340,6,FALSE)</f>
        <v>64</v>
      </c>
      <c r="F166" s="20">
        <f>VLOOKUP(B166,Closings!$A$1:$AU$340,5,FALSE)</f>
        <v>20400000</v>
      </c>
      <c r="G166" s="17">
        <f>VLOOKUP(B166,Closings!$A$1:$AU$340,2,FALSE)</f>
        <v>45805</v>
      </c>
      <c r="H166" s="16" t="str">
        <f>VLOOKUP(B166,Closings!$A$1:$AU$340,8,FALSE)</f>
        <v>KEYBANK NA</v>
      </c>
      <c r="I166" s="16" t="str">
        <f>VLOOKUP(B166,Closings!$A$1:$AU$340,40,FALSE)</f>
        <v>KEYBANK NA</v>
      </c>
      <c r="J166" s="16" t="str">
        <f>VLOOKUP(B166,Closings!$A$1:$AU$340,42,FALSE)</f>
        <v>Nursing/ICF</v>
      </c>
    </row>
    <row r="167" spans="1:10">
      <c r="A167" s="14">
        <v>162</v>
      </c>
      <c r="B167" s="15" t="s">
        <v>722</v>
      </c>
      <c r="C167" s="16" t="str">
        <f>VLOOKUP(B167,Closings!$A$1:$AU$340,4,FALSE)</f>
        <v>Stanleytown Health and Rehabilitation Center</v>
      </c>
      <c r="D167" s="16" t="str">
        <f>VLOOKUP(B167,Closings!$A$1:$AU$340,33,FALSE)</f>
        <v>VA</v>
      </c>
      <c r="E167" s="16">
        <f>VLOOKUP(B167,Closings!$A$1:$AU$340,6,FALSE)</f>
        <v>62</v>
      </c>
      <c r="F167" s="20">
        <f>VLOOKUP(B167,Closings!$A$1:$AU$340,5,FALSE)</f>
        <v>26320000</v>
      </c>
      <c r="G167" s="17">
        <f>VLOOKUP(B167,Closings!$A$1:$AU$340,2,FALSE)</f>
        <v>45805</v>
      </c>
      <c r="H167" s="16" t="str">
        <f>VLOOKUP(B167,Closings!$A$1:$AU$340,8,FALSE)</f>
        <v>KEYBANK NA</v>
      </c>
      <c r="I167" s="16" t="str">
        <f>VLOOKUP(B167,Closings!$A$1:$AU$340,40,FALSE)</f>
        <v>KEYBANK NA</v>
      </c>
      <c r="J167" s="16" t="str">
        <f>VLOOKUP(B167,Closings!$A$1:$AU$340,42,FALSE)</f>
        <v>Nursing/ICF</v>
      </c>
    </row>
    <row r="168" spans="1:10">
      <c r="A168" s="14">
        <v>163</v>
      </c>
      <c r="B168" s="15" t="s">
        <v>726</v>
      </c>
      <c r="C168" s="16" t="str">
        <f>VLOOKUP(B168,Closings!$A$1:$AU$340,4,FALSE)</f>
        <v>Regency at Puakea</v>
      </c>
      <c r="D168" s="16" t="str">
        <f>VLOOKUP(B168,Closings!$A$1:$AU$340,33,FALSE)</f>
        <v>HI</v>
      </c>
      <c r="E168" s="16">
        <f>VLOOKUP(B168,Closings!$A$1:$AU$340,6,FALSE)</f>
        <v>164</v>
      </c>
      <c r="F168" s="20">
        <f>VLOOKUP(B168,Closings!$A$1:$AU$340,5,FALSE)</f>
        <v>18506200</v>
      </c>
      <c r="G168" s="17">
        <f>VLOOKUP(B168,Closings!$A$1:$AU$340,2,FALSE)</f>
        <v>45805</v>
      </c>
      <c r="H168" s="16" t="str">
        <f>VLOOKUP(B168,Closings!$A$1:$AU$340,8,FALSE)</f>
        <v>BERKADIA COMMERCIAL MTG</v>
      </c>
      <c r="I168" s="16" t="str">
        <f>VLOOKUP(B168,Closings!$A$1:$AU$340,40,FALSE)</f>
        <v>BERKADIA COMMERCIAL MTG</v>
      </c>
      <c r="J168" s="16" t="str">
        <f>VLOOKUP(B168,Closings!$A$1:$AU$340,42,FALSE)</f>
        <v>Asst'd Livg</v>
      </c>
    </row>
    <row r="169" spans="1:10">
      <c r="A169" s="14">
        <v>164</v>
      </c>
      <c r="B169" s="15" t="s">
        <v>731</v>
      </c>
      <c r="C169" s="16" t="str">
        <f>VLOOKUP(B169,Closings!$A$1:$AU$340,4,FALSE)</f>
        <v>Clearstream Rehabilitation and Nursing Center</v>
      </c>
      <c r="D169" s="16" t="str">
        <f>VLOOKUP(B169,Closings!$A$1:$AU$340,33,FALSE)</f>
        <v>MI</v>
      </c>
      <c r="E169" s="16">
        <f>VLOOKUP(B169,Closings!$A$1:$AU$340,6,FALSE)</f>
        <v>47</v>
      </c>
      <c r="F169" s="20">
        <f>VLOOKUP(B169,Closings!$A$1:$AU$340,5,FALSE)</f>
        <v>8403500</v>
      </c>
      <c r="G169" s="17">
        <f>VLOOKUP(B169,Closings!$A$1:$AU$340,2,FALSE)</f>
        <v>45805</v>
      </c>
      <c r="H169" s="16" t="str">
        <f>VLOOKUP(B169,Closings!$A$1:$AU$340,8,FALSE)</f>
        <v>GREYSTONE FUNDING COMPANY LLC</v>
      </c>
      <c r="I169" s="16" t="str">
        <f>VLOOKUP(B169,Closings!$A$1:$AU$340,40,FALSE)</f>
        <v>GREYSTONE FUNDING COMPANY LLC</v>
      </c>
      <c r="J169" s="16" t="str">
        <f>VLOOKUP(B169,Closings!$A$1:$AU$340,42,FALSE)</f>
        <v>Nursing/ICF</v>
      </c>
    </row>
    <row r="170" spans="1:10">
      <c r="A170" s="14">
        <v>165</v>
      </c>
      <c r="B170" s="15" t="s">
        <v>735</v>
      </c>
      <c r="C170" s="16" t="str">
        <f>VLOOKUP(B170,Closings!$A$1:$AU$340,4,FALSE)</f>
        <v>Springcreek Rehabilitation and Nursing Center</v>
      </c>
      <c r="D170" s="16" t="str">
        <f>VLOOKUP(B170,Closings!$A$1:$AU$340,33,FALSE)</f>
        <v>MI</v>
      </c>
      <c r="E170" s="16">
        <f>VLOOKUP(B170,Closings!$A$1:$AU$340,6,FALSE)</f>
        <v>60</v>
      </c>
      <c r="F170" s="20">
        <f>VLOOKUP(B170,Closings!$A$1:$AU$340,5,FALSE)</f>
        <v>8457000</v>
      </c>
      <c r="G170" s="17">
        <f>VLOOKUP(B170,Closings!$A$1:$AU$340,2,FALSE)</f>
        <v>45805</v>
      </c>
      <c r="H170" s="16" t="str">
        <f>VLOOKUP(B170,Closings!$A$1:$AU$340,8,FALSE)</f>
        <v>GREYSTONE FUNDING COMPANY LLC</v>
      </c>
      <c r="I170" s="16" t="str">
        <f>VLOOKUP(B170,Closings!$A$1:$AU$340,40,FALSE)</f>
        <v>GREYSTONE FUNDING COMPANY LLC</v>
      </c>
      <c r="J170" s="16" t="str">
        <f>VLOOKUP(B170,Closings!$A$1:$AU$340,42,FALSE)</f>
        <v>Nursing/ICF</v>
      </c>
    </row>
    <row r="171" spans="1:10">
      <c r="A171" s="14">
        <v>166</v>
      </c>
      <c r="B171" s="15" t="s">
        <v>739</v>
      </c>
      <c r="C171" s="16" t="str">
        <f>VLOOKUP(B171,Closings!$A$1:$AU$340,4,FALSE)</f>
        <v>Seacrest Rehabilitation and Nursing Center</v>
      </c>
      <c r="D171" s="16" t="str">
        <f>VLOOKUP(B171,Closings!$A$1:$AU$340,33,FALSE)</f>
        <v>MI</v>
      </c>
      <c r="E171" s="16">
        <f>VLOOKUP(B171,Closings!$A$1:$AU$340,6,FALSE)</f>
        <v>58</v>
      </c>
      <c r="F171" s="20">
        <f>VLOOKUP(B171,Closings!$A$1:$AU$340,5,FALSE)</f>
        <v>9211300</v>
      </c>
      <c r="G171" s="17">
        <f>VLOOKUP(B171,Closings!$A$1:$AU$340,2,FALSE)</f>
        <v>45805</v>
      </c>
      <c r="H171" s="16" t="str">
        <f>VLOOKUP(B171,Closings!$A$1:$AU$340,8,FALSE)</f>
        <v>GREYSTONE FUNDING COMPANY LLC</v>
      </c>
      <c r="I171" s="16" t="str">
        <f>VLOOKUP(B171,Closings!$A$1:$AU$340,40,FALSE)</f>
        <v>GREYSTONE FUNDING COMPANY LLC</v>
      </c>
      <c r="J171" s="16" t="str">
        <f>VLOOKUP(B171,Closings!$A$1:$AU$340,42,FALSE)</f>
        <v>Nursing/ICF</v>
      </c>
    </row>
    <row r="172" spans="1:10">
      <c r="A172" s="14">
        <v>167</v>
      </c>
      <c r="B172" s="15" t="s">
        <v>743</v>
      </c>
      <c r="C172" s="16" t="str">
        <f>VLOOKUP(B172,Closings!$A$1:$AU$340,4,FALSE)</f>
        <v>Sodalis College Station</v>
      </c>
      <c r="D172" s="16" t="str">
        <f>VLOOKUP(B172,Closings!$A$1:$AU$340,33,FALSE)</f>
        <v>TX</v>
      </c>
      <c r="E172" s="16">
        <f>VLOOKUP(B172,Closings!$A$1:$AU$340,6,FALSE)</f>
        <v>188</v>
      </c>
      <c r="F172" s="20">
        <f>VLOOKUP(B172,Closings!$A$1:$AU$340,5,FALSE)</f>
        <v>17897800</v>
      </c>
      <c r="G172" s="17">
        <f>VLOOKUP(B172,Closings!$A$1:$AU$340,2,FALSE)</f>
        <v>45800</v>
      </c>
      <c r="H172" s="16" t="str">
        <f>VLOOKUP(B172,Closings!$A$1:$AU$340,8,FALSE)</f>
        <v>BERKADIA COMMERCIAL MTG</v>
      </c>
      <c r="I172" s="16" t="str">
        <f>VLOOKUP(B172,Closings!$A$1:$AU$340,40,FALSE)</f>
        <v>BERKADIA COMMERCIAL MTG</v>
      </c>
      <c r="J172" s="16" t="str">
        <f>VLOOKUP(B172,Closings!$A$1:$AU$340,42,FALSE)</f>
        <v>Asst'd Livg</v>
      </c>
    </row>
    <row r="173" spans="1:10">
      <c r="A173" s="14">
        <v>168</v>
      </c>
      <c r="B173" s="15" t="s">
        <v>746</v>
      </c>
      <c r="C173" s="16" t="str">
        <f>VLOOKUP(B173,Closings!$A$1:$AU$340,4,FALSE)</f>
        <v>P0544 BayOS Bay at Oconto</v>
      </c>
      <c r="D173" s="16" t="str">
        <f>VLOOKUP(B173,Closings!$A$1:$AU$340,33,FALSE)</f>
        <v>WI</v>
      </c>
      <c r="E173" s="16">
        <f>VLOOKUP(B173,Closings!$A$1:$AU$340,6,FALSE)</f>
        <v>36</v>
      </c>
      <c r="F173" s="20">
        <f>VLOOKUP(B173,Closings!$A$1:$AU$340,5,FALSE)</f>
        <v>3563400</v>
      </c>
      <c r="G173" s="17">
        <f>VLOOKUP(B173,Closings!$A$1:$AU$340,2,FALSE)</f>
        <v>45799</v>
      </c>
      <c r="H173" s="16" t="str">
        <f>VLOOKUP(B173,Closings!$A$1:$AU$340,8,FALSE)</f>
        <v>GREYSTONE FUNDING COMPANY LLC</v>
      </c>
      <c r="I173" s="16" t="str">
        <f>VLOOKUP(B173,Closings!$A$1:$AU$340,40,FALSE)</f>
        <v>GREYSTONE FUNDING COMPANY LLC</v>
      </c>
      <c r="J173" s="16" t="str">
        <f>VLOOKUP(B173,Closings!$A$1:$AU$340,42,FALSE)</f>
        <v>Nursing/ICF</v>
      </c>
    </row>
    <row r="174" spans="1:10">
      <c r="A174" s="14">
        <v>169</v>
      </c>
      <c r="B174" s="15" t="s">
        <v>750</v>
      </c>
      <c r="C174" s="16" t="str">
        <f>VLOOKUP(B174,Closings!$A$1:$AU$340,4,FALSE)</f>
        <v>White Oaks Rehabilitation and Nursing Center</v>
      </c>
      <c r="D174" s="16" t="str">
        <f>VLOOKUP(B174,Closings!$A$1:$AU$340,33,FALSE)</f>
        <v>NY</v>
      </c>
      <c r="E174" s="16">
        <f>VLOOKUP(B174,Closings!$A$1:$AU$340,6,FALSE)</f>
        <v>136</v>
      </c>
      <c r="F174" s="20">
        <f>VLOOKUP(B174,Closings!$A$1:$AU$340,5,FALSE)</f>
        <v>51258000</v>
      </c>
      <c r="G174" s="17">
        <f>VLOOKUP(B174,Closings!$A$1:$AU$340,2,FALSE)</f>
        <v>45799</v>
      </c>
      <c r="H174" s="16" t="str">
        <f>VLOOKUP(B174,Closings!$A$1:$AU$340,8,FALSE)</f>
        <v>NEWPOINT REAL ESTATE CAPITAL</v>
      </c>
      <c r="I174" s="16" t="str">
        <f>VLOOKUP(B174,Closings!$A$1:$AU$340,40,FALSE)</f>
        <v>NEWPOINT REAL ESTATE CAPITAL</v>
      </c>
      <c r="J174" s="16" t="str">
        <f>VLOOKUP(B174,Closings!$A$1:$AU$340,42,FALSE)</f>
        <v>Nursing/ICF</v>
      </c>
    </row>
    <row r="175" spans="1:10">
      <c r="A175" s="14">
        <v>170</v>
      </c>
      <c r="B175" s="15" t="s">
        <v>753</v>
      </c>
      <c r="C175" s="16" t="str">
        <f>VLOOKUP(B175,Closings!$A$1:$AU$340,4,FALSE)</f>
        <v>Friendship Towers</v>
      </c>
      <c r="D175" s="16" t="str">
        <f>VLOOKUP(B175,Closings!$A$1:$AU$340,33,FALSE)</f>
        <v>KY</v>
      </c>
      <c r="E175" s="16">
        <f>VLOOKUP(B175,Closings!$A$1:$AU$340,6,FALSE)</f>
        <v>117</v>
      </c>
      <c r="F175" s="20">
        <f>VLOOKUP(B175,Closings!$A$1:$AU$340,5,FALSE)</f>
        <v>13120000</v>
      </c>
      <c r="G175" s="17">
        <f>VLOOKUP(B175,Closings!$A$1:$AU$340,2,FALSE)</f>
        <v>45799</v>
      </c>
      <c r="H175" s="16" t="str">
        <f>VLOOKUP(B175,Closings!$A$1:$AU$340,8,FALSE)</f>
        <v>DWIGHT CAPITAL LLC</v>
      </c>
      <c r="I175" s="16" t="str">
        <f>VLOOKUP(B175,Closings!$A$1:$AU$340,40,FALSE)</f>
        <v>DWIGHT CAPITAL LLC</v>
      </c>
      <c r="J175" s="16" t="str">
        <f>VLOOKUP(B175,Closings!$A$1:$AU$340,42,FALSE)</f>
        <v>Asst'd Livg</v>
      </c>
    </row>
    <row r="176" spans="1:10">
      <c r="A176" s="14">
        <v>171</v>
      </c>
      <c r="B176" s="15" t="s">
        <v>757</v>
      </c>
      <c r="C176" s="16" t="str">
        <f>VLOOKUP(B176,Closings!$A$1:$AU$340,4,FALSE)</f>
        <v>Lowry Hills Care and Rehabilitation</v>
      </c>
      <c r="D176" s="16" t="str">
        <f>VLOOKUP(B176,Closings!$A$1:$AU$340,33,FALSE)</f>
        <v>CO</v>
      </c>
      <c r="E176" s="16">
        <f>VLOOKUP(B176,Closings!$A$1:$AU$340,6,FALSE)</f>
        <v>55</v>
      </c>
      <c r="F176" s="20">
        <f>VLOOKUP(B176,Closings!$A$1:$AU$340,5,FALSE)</f>
        <v>10054500</v>
      </c>
      <c r="G176" s="17">
        <f>VLOOKUP(B176,Closings!$A$1:$AU$340,2,FALSE)</f>
        <v>45799</v>
      </c>
      <c r="H176" s="16" t="str">
        <f>VLOOKUP(B176,Closings!$A$1:$AU$340,8,FALSE)</f>
        <v>GREYSTONE FUNDING COMPANY LLC</v>
      </c>
      <c r="I176" s="16" t="str">
        <f>VLOOKUP(B176,Closings!$A$1:$AU$340,40,FALSE)</f>
        <v>GREYSTONE FUNDING COMPANY LLC</v>
      </c>
      <c r="J176" s="16" t="str">
        <f>VLOOKUP(B176,Closings!$A$1:$AU$340,42,FALSE)</f>
        <v>Nursing/ICF</v>
      </c>
    </row>
    <row r="177" spans="1:10">
      <c r="A177" s="14">
        <v>172</v>
      </c>
      <c r="B177" s="15" t="s">
        <v>760</v>
      </c>
      <c r="C177" s="16" t="str">
        <f>VLOOKUP(B177,Closings!$A$1:$AU$340,4,FALSE)</f>
        <v>Whitewood Gardens</v>
      </c>
      <c r="D177" s="16" t="str">
        <f>VLOOKUP(B177,Closings!$A$1:$AU$340,33,FALSE)</f>
        <v>OR</v>
      </c>
      <c r="E177" s="16">
        <f>VLOOKUP(B177,Closings!$A$1:$AU$340,6,FALSE)</f>
        <v>78</v>
      </c>
      <c r="F177" s="20">
        <f>VLOOKUP(B177,Closings!$A$1:$AU$340,5,FALSE)</f>
        <v>7623700</v>
      </c>
      <c r="G177" s="17">
        <f>VLOOKUP(B177,Closings!$A$1:$AU$340,2,FALSE)</f>
        <v>45798</v>
      </c>
      <c r="H177" s="16" t="str">
        <f>VLOOKUP(B177,Closings!$A$1:$AU$340,8,FALSE)</f>
        <v>BERKADIA COMMERCIAL MTG</v>
      </c>
      <c r="I177" s="16" t="str">
        <f>VLOOKUP(B177,Closings!$A$1:$AU$340,40,FALSE)</f>
        <v>BERKADIA COMMERCIAL MTG</v>
      </c>
      <c r="J177" s="16" t="str">
        <f>VLOOKUP(B177,Closings!$A$1:$AU$340,42,FALSE)</f>
        <v>Asst'd Livg</v>
      </c>
    </row>
    <row r="178" spans="1:10">
      <c r="A178" s="14">
        <v>173</v>
      </c>
      <c r="B178" s="15" t="s">
        <v>763</v>
      </c>
      <c r="C178" s="16" t="str">
        <f>VLOOKUP(B178,Closings!$A$1:$AU$340,4,FALSE)</f>
        <v>Hampton Manor Deerwood</v>
      </c>
      <c r="D178" s="16" t="str">
        <f>VLOOKUP(B178,Closings!$A$1:$AU$340,33,FALSE)</f>
        <v>FL</v>
      </c>
      <c r="E178" s="16">
        <f>VLOOKUP(B178,Closings!$A$1:$AU$340,6,FALSE)</f>
        <v>122</v>
      </c>
      <c r="F178" s="20">
        <f>VLOOKUP(B178,Closings!$A$1:$AU$340,5,FALSE)</f>
        <v>6275500</v>
      </c>
      <c r="G178" s="17">
        <f>VLOOKUP(B178,Closings!$A$1:$AU$340,2,FALSE)</f>
        <v>45798</v>
      </c>
      <c r="H178" s="16" t="str">
        <f>VLOOKUP(B178,Closings!$A$1:$AU$340,8,FALSE)</f>
        <v>WALKER AND DUNLOP LLC</v>
      </c>
      <c r="I178" s="16" t="str">
        <f>VLOOKUP(B178,Closings!$A$1:$AU$340,40,FALSE)</f>
        <v>WALKER AND DUNLOP LLC</v>
      </c>
      <c r="J178" s="16" t="str">
        <f>VLOOKUP(B178,Closings!$A$1:$AU$340,42,FALSE)</f>
        <v>Board &amp; Care</v>
      </c>
    </row>
    <row r="179" spans="1:10">
      <c r="A179" s="14">
        <v>174</v>
      </c>
      <c r="B179" s="15" t="s">
        <v>767</v>
      </c>
      <c r="C179" s="16" t="str">
        <f>VLOOKUP(B179,Closings!$A$1:$AU$340,4,FALSE)</f>
        <v>Mystic Park Nursing and Rehabilitation Center</v>
      </c>
      <c r="D179" s="16" t="str">
        <f>VLOOKUP(B179,Closings!$A$1:$AU$340,33,FALSE)</f>
        <v>TX</v>
      </c>
      <c r="E179" s="16">
        <f>VLOOKUP(B179,Closings!$A$1:$AU$340,6,FALSE)</f>
        <v>61</v>
      </c>
      <c r="F179" s="20">
        <f>VLOOKUP(B179,Closings!$A$1:$AU$340,5,FALSE)</f>
        <v>11680000</v>
      </c>
      <c r="G179" s="17">
        <f>VLOOKUP(B179,Closings!$A$1:$AU$340,2,FALSE)</f>
        <v>45797</v>
      </c>
      <c r="H179" s="16" t="str">
        <f>VLOOKUP(B179,Closings!$A$1:$AU$340,8,FALSE)</f>
        <v>KEYBANK NA</v>
      </c>
      <c r="I179" s="16" t="str">
        <f>VLOOKUP(B179,Closings!$A$1:$AU$340,40,FALSE)</f>
        <v>KEYBANK NA</v>
      </c>
      <c r="J179" s="16" t="str">
        <f>VLOOKUP(B179,Closings!$A$1:$AU$340,42,FALSE)</f>
        <v>Nursing/ICF</v>
      </c>
    </row>
    <row r="180" spans="1:10">
      <c r="A180" s="14">
        <v>175</v>
      </c>
      <c r="B180" s="15" t="s">
        <v>770</v>
      </c>
      <c r="C180" s="16" t="str">
        <f>VLOOKUP(B180,Closings!$A$1:$AU$340,4,FALSE)</f>
        <v>Autumn Lake Healthcare at Arlington</v>
      </c>
      <c r="D180" s="16" t="str">
        <f>VLOOKUP(B180,Closings!$A$1:$AU$340,33,FALSE)</f>
        <v>MD</v>
      </c>
      <c r="E180" s="16">
        <f>VLOOKUP(B180,Closings!$A$1:$AU$340,6,FALSE)</f>
        <v>42</v>
      </c>
      <c r="F180" s="20">
        <f>VLOOKUP(B180,Closings!$A$1:$AU$340,5,FALSE)</f>
        <v>14835600</v>
      </c>
      <c r="G180" s="17">
        <f>VLOOKUP(B180,Closings!$A$1:$AU$340,2,FALSE)</f>
        <v>45796</v>
      </c>
      <c r="H180" s="16" t="str">
        <f>VLOOKUP(B180,Closings!$A$1:$AU$340,8,FALSE)</f>
        <v>GREYSTONE FUNDING COMPANY LLC</v>
      </c>
      <c r="I180" s="16" t="str">
        <f>VLOOKUP(B180,Closings!$A$1:$AU$340,40,FALSE)</f>
        <v>GREYSTONE FUNDING COMPANY LLC</v>
      </c>
      <c r="J180" s="16" t="str">
        <f>VLOOKUP(B180,Closings!$A$1:$AU$340,42,FALSE)</f>
        <v>Nursing/ICF</v>
      </c>
    </row>
    <row r="181" spans="1:10">
      <c r="A181" s="14">
        <v>176</v>
      </c>
      <c r="B181" s="15" t="s">
        <v>774</v>
      </c>
      <c r="C181" s="16" t="str">
        <f>VLOOKUP(B181,Closings!$A$1:$AU$340,4,FALSE)</f>
        <v>Autumn Lake Healthcare Post Acute Care Center</v>
      </c>
      <c r="D181" s="16" t="str">
        <f>VLOOKUP(B181,Closings!$A$1:$AU$340,33,FALSE)</f>
        <v>MD</v>
      </c>
      <c r="E181" s="16">
        <f>VLOOKUP(B181,Closings!$A$1:$AU$340,6,FALSE)</f>
        <v>107</v>
      </c>
      <c r="F181" s="20">
        <f>VLOOKUP(B181,Closings!$A$1:$AU$340,5,FALSE)</f>
        <v>61585100</v>
      </c>
      <c r="G181" s="17">
        <f>VLOOKUP(B181,Closings!$A$1:$AU$340,2,FALSE)</f>
        <v>45796</v>
      </c>
      <c r="H181" s="16" t="str">
        <f>VLOOKUP(B181,Closings!$A$1:$AU$340,8,FALSE)</f>
        <v>GREYSTONE FUNDING COMPANY LLC</v>
      </c>
      <c r="I181" s="16" t="str">
        <f>VLOOKUP(B181,Closings!$A$1:$AU$340,40,FALSE)</f>
        <v>GREYSTONE FUNDING COMPANY LLC</v>
      </c>
      <c r="J181" s="16" t="str">
        <f>VLOOKUP(B181,Closings!$A$1:$AU$340,42,FALSE)</f>
        <v>Nursing/ICF</v>
      </c>
    </row>
    <row r="182" spans="1:10">
      <c r="A182" s="14">
        <v>177</v>
      </c>
      <c r="B182" s="15" t="s">
        <v>777</v>
      </c>
      <c r="C182" s="16" t="str">
        <f>VLOOKUP(B182,Closings!$A$1:$AU$340,4,FALSE)</f>
        <v>Beachwood Pointe Care Center</v>
      </c>
      <c r="D182" s="16" t="str">
        <f>VLOOKUP(B182,Closings!$A$1:$AU$340,33,FALSE)</f>
        <v>OH</v>
      </c>
      <c r="E182" s="16">
        <f>VLOOKUP(B182,Closings!$A$1:$AU$340,6,FALSE)</f>
        <v>90</v>
      </c>
      <c r="F182" s="20">
        <f>VLOOKUP(B182,Closings!$A$1:$AU$340,5,FALSE)</f>
        <v>21067300</v>
      </c>
      <c r="G182" s="17">
        <f>VLOOKUP(B182,Closings!$A$1:$AU$340,2,FALSE)</f>
        <v>45793</v>
      </c>
      <c r="H182" s="16" t="str">
        <f>VLOOKUP(B182,Closings!$A$1:$AU$340,8,FALSE)</f>
        <v>VIUM CAPITAL MORTGAGE, LLC</v>
      </c>
      <c r="I182" s="16" t="str">
        <f>VLOOKUP(B182,Closings!$A$1:$AU$340,40,FALSE)</f>
        <v>VIUM CAPITAL MORTGAGE, LLC</v>
      </c>
      <c r="J182" s="16" t="str">
        <f>VLOOKUP(B182,Closings!$A$1:$AU$340,42,FALSE)</f>
        <v>Nursing/ICF</v>
      </c>
    </row>
    <row r="183" spans="1:10">
      <c r="A183" s="14">
        <v>178</v>
      </c>
      <c r="B183" s="15" t="s">
        <v>780</v>
      </c>
      <c r="C183" s="16" t="str">
        <f>VLOOKUP(B183,Closings!$A$1:$AU$340,4,FALSE)</f>
        <v>P0480 HMG Healthcare Park Manor of South Belt</v>
      </c>
      <c r="D183" s="16" t="str">
        <f>VLOOKUP(B183,Closings!$A$1:$AU$340,33,FALSE)</f>
        <v>TX</v>
      </c>
      <c r="E183" s="16">
        <f>VLOOKUP(B183,Closings!$A$1:$AU$340,6,FALSE)</f>
        <v>62</v>
      </c>
      <c r="F183" s="20">
        <f>VLOOKUP(B183,Closings!$A$1:$AU$340,5,FALSE)</f>
        <v>13708000</v>
      </c>
      <c r="G183" s="17">
        <f>VLOOKUP(B183,Closings!$A$1:$AU$340,2,FALSE)</f>
        <v>45792</v>
      </c>
      <c r="H183" s="16" t="str">
        <f>VLOOKUP(B183,Closings!$A$1:$AU$340,8,FALSE)</f>
        <v>VIUM CAPITAL MORTGAGE, LLC</v>
      </c>
      <c r="I183" s="16" t="str">
        <f>VLOOKUP(B183,Closings!$A$1:$AU$340,40,FALSE)</f>
        <v>VIUM CAPITAL MORTGAGE, LLC</v>
      </c>
      <c r="J183" s="16" t="str">
        <f>VLOOKUP(B183,Closings!$A$1:$AU$340,42,FALSE)</f>
        <v>Nursing/ICF</v>
      </c>
    </row>
    <row r="184" spans="1:10">
      <c r="A184" s="14">
        <v>179</v>
      </c>
      <c r="B184" s="15" t="s">
        <v>784</v>
      </c>
      <c r="C184" s="16" t="str">
        <f>VLOOKUP(B184,Closings!$A$1:$AU$340,4,FALSE)</f>
        <v>Dyersburg Health and Rehabilitation Center</v>
      </c>
      <c r="D184" s="16" t="str">
        <f>VLOOKUP(B184,Closings!$A$1:$AU$340,33,FALSE)</f>
        <v>TN</v>
      </c>
      <c r="E184" s="16">
        <f>VLOOKUP(B184,Closings!$A$1:$AU$340,6,FALSE)</f>
        <v>63</v>
      </c>
      <c r="F184" s="20">
        <f>VLOOKUP(B184,Closings!$A$1:$AU$340,5,FALSE)</f>
        <v>15936000</v>
      </c>
      <c r="G184" s="17">
        <f>VLOOKUP(B184,Closings!$A$1:$AU$340,2,FALSE)</f>
        <v>45791</v>
      </c>
      <c r="H184" s="16" t="str">
        <f>VLOOKUP(B184,Closings!$A$1:$AU$340,8,FALSE)</f>
        <v>NEWPOINT REAL ESTATE CAPITAL</v>
      </c>
      <c r="I184" s="16" t="str">
        <f>VLOOKUP(B184,Closings!$A$1:$AU$340,40,FALSE)</f>
        <v>NEWPOINT REAL ESTATE CAPITAL</v>
      </c>
      <c r="J184" s="16" t="str">
        <f>VLOOKUP(B184,Closings!$A$1:$AU$340,42,FALSE)</f>
        <v>Nursing/ICF</v>
      </c>
    </row>
    <row r="185" spans="1:10">
      <c r="A185" s="14">
        <v>180</v>
      </c>
      <c r="B185" s="15" t="s">
        <v>788</v>
      </c>
      <c r="C185" s="16" t="str">
        <f>VLOOKUP(B185,Closings!$A$1:$AU$340,4,FALSE)</f>
        <v>Highlands Health and Rehabilitation Center</v>
      </c>
      <c r="D185" s="16" t="str">
        <f>VLOOKUP(B185,Closings!$A$1:$AU$340,33,FALSE)</f>
        <v>TN</v>
      </c>
      <c r="E185" s="16">
        <f>VLOOKUP(B185,Closings!$A$1:$AU$340,6,FALSE)</f>
        <v>72</v>
      </c>
      <c r="F185" s="20">
        <f>VLOOKUP(B185,Closings!$A$1:$AU$340,5,FALSE)</f>
        <v>26408000</v>
      </c>
      <c r="G185" s="17">
        <f>VLOOKUP(B185,Closings!$A$1:$AU$340,2,FALSE)</f>
        <v>45791</v>
      </c>
      <c r="H185" s="16" t="str">
        <f>VLOOKUP(B185,Closings!$A$1:$AU$340,8,FALSE)</f>
        <v>NEWPOINT REAL ESTATE CAPITAL</v>
      </c>
      <c r="I185" s="16" t="str">
        <f>VLOOKUP(B185,Closings!$A$1:$AU$340,40,FALSE)</f>
        <v>NEWPOINT REAL ESTATE CAPITAL</v>
      </c>
      <c r="J185" s="16" t="str">
        <f>VLOOKUP(B185,Closings!$A$1:$AU$340,42,FALSE)</f>
        <v>Nursing/ICF</v>
      </c>
    </row>
    <row r="186" spans="1:10">
      <c r="A186" s="14">
        <v>181</v>
      </c>
      <c r="B186" s="15" t="s">
        <v>792</v>
      </c>
      <c r="C186" s="16" t="str">
        <f>VLOOKUP(B186,Closings!$A$1:$AU$340,4,FALSE)</f>
        <v>Edenbrook of Edina</v>
      </c>
      <c r="D186" s="16" t="str">
        <f>VLOOKUP(B186,Closings!$A$1:$AU$340,33,FALSE)</f>
        <v>MN</v>
      </c>
      <c r="E186" s="16">
        <f>VLOOKUP(B186,Closings!$A$1:$AU$340,6,FALSE)</f>
        <v>65</v>
      </c>
      <c r="F186" s="20">
        <f>VLOOKUP(B186,Closings!$A$1:$AU$340,5,FALSE)</f>
        <v>10640000</v>
      </c>
      <c r="G186" s="17">
        <f>VLOOKUP(B186,Closings!$A$1:$AU$340,2,FALSE)</f>
        <v>45791</v>
      </c>
      <c r="H186" s="16" t="str">
        <f>VLOOKUP(B186,Closings!$A$1:$AU$340,8,FALSE)</f>
        <v>DWIGHT CAPITAL LLC</v>
      </c>
      <c r="I186" s="16" t="str">
        <f>VLOOKUP(B186,Closings!$A$1:$AU$340,40,FALSE)</f>
        <v>DWIGHT CAPITAL LLC</v>
      </c>
      <c r="J186" s="16" t="str">
        <f>VLOOKUP(B186,Closings!$A$1:$AU$340,42,FALSE)</f>
        <v>Nursing/ICF</v>
      </c>
    </row>
    <row r="187" spans="1:10">
      <c r="A187" s="14">
        <v>182</v>
      </c>
      <c r="B187" s="15" t="s">
        <v>796</v>
      </c>
      <c r="C187" s="16" t="str">
        <f>VLOOKUP(B187,Closings!$A$1:$AU$340,4,FALSE)</f>
        <v>Springs of Barrow</v>
      </c>
      <c r="D187" s="16" t="str">
        <f>VLOOKUP(B187,Closings!$A$1:$AU$340,33,FALSE)</f>
        <v>AR</v>
      </c>
      <c r="E187" s="16">
        <f>VLOOKUP(B187,Closings!$A$1:$AU$340,6,FALSE)</f>
        <v>70</v>
      </c>
      <c r="F187" s="20">
        <f>VLOOKUP(B187,Closings!$A$1:$AU$340,5,FALSE)</f>
        <v>9600000</v>
      </c>
      <c r="G187" s="17">
        <f>VLOOKUP(B187,Closings!$A$1:$AU$340,2,FALSE)</f>
        <v>45785</v>
      </c>
      <c r="H187" s="16" t="str">
        <f>VLOOKUP(B187,Closings!$A$1:$AU$340,8,FALSE)</f>
        <v>DWIGHT CAPITAL LLC</v>
      </c>
      <c r="I187" s="16" t="str">
        <f>VLOOKUP(B187,Closings!$A$1:$AU$340,40,FALSE)</f>
        <v>DWIGHT CAPITAL LLC</v>
      </c>
      <c r="J187" s="16" t="str">
        <f>VLOOKUP(B187,Closings!$A$1:$AU$340,42,FALSE)</f>
        <v>Nursing/ICF</v>
      </c>
    </row>
    <row r="188" spans="1:10">
      <c r="A188" s="14">
        <v>183</v>
      </c>
      <c r="B188" s="15" t="s">
        <v>799</v>
      </c>
      <c r="C188" s="16" t="str">
        <f>VLOOKUP(B188,Closings!$A$1:$AU$340,4,FALSE)</f>
        <v>The Center at Foresight</v>
      </c>
      <c r="D188" s="16" t="str">
        <f>VLOOKUP(B188,Closings!$A$1:$AU$340,33,FALSE)</f>
        <v>CO</v>
      </c>
      <c r="E188" s="16">
        <f>VLOOKUP(B188,Closings!$A$1:$AU$340,6,FALSE)</f>
        <v>54</v>
      </c>
      <c r="F188" s="20">
        <f>VLOOKUP(B188,Closings!$A$1:$AU$340,5,FALSE)</f>
        <v>13488000</v>
      </c>
      <c r="G188" s="17">
        <f>VLOOKUP(B188,Closings!$A$1:$AU$340,2,FALSE)</f>
        <v>45784</v>
      </c>
      <c r="H188" s="16" t="str">
        <f>VLOOKUP(B188,Closings!$A$1:$AU$340,8,FALSE)</f>
        <v>WALKER AND DUNLOP LLC</v>
      </c>
      <c r="I188" s="16" t="str">
        <f>VLOOKUP(B188,Closings!$A$1:$AU$340,40,FALSE)</f>
        <v>WALKER AND DUNLOP LLC</v>
      </c>
      <c r="J188" s="16" t="str">
        <f>VLOOKUP(B188,Closings!$A$1:$AU$340,42,FALSE)</f>
        <v>Nursing/ICF</v>
      </c>
    </row>
    <row r="189" spans="1:10">
      <c r="A189" s="14">
        <v>184</v>
      </c>
      <c r="B189" s="15" t="s">
        <v>803</v>
      </c>
      <c r="C189" s="16" t="str">
        <f>VLOOKUP(B189,Closings!$A$1:$AU$340,4,FALSE)</f>
        <v>Manahawkin Health and Rehabilitation Center</v>
      </c>
      <c r="D189" s="16" t="str">
        <f>VLOOKUP(B189,Closings!$A$1:$AU$340,33,FALSE)</f>
        <v>NJ</v>
      </c>
      <c r="E189" s="16">
        <f>VLOOKUP(B189,Closings!$A$1:$AU$340,6,FALSE)</f>
        <v>64</v>
      </c>
      <c r="F189" s="20">
        <f>VLOOKUP(B189,Closings!$A$1:$AU$340,5,FALSE)</f>
        <v>19700300</v>
      </c>
      <c r="G189" s="17">
        <f>VLOOKUP(B189,Closings!$A$1:$AU$340,2,FALSE)</f>
        <v>45778</v>
      </c>
      <c r="H189" s="16" t="str">
        <f>VLOOKUP(B189,Closings!$A$1:$AU$340,8,FALSE)</f>
        <v>NEWPOINT REAL ESTATE CAPITAL</v>
      </c>
      <c r="I189" s="16" t="str">
        <f>VLOOKUP(B189,Closings!$A$1:$AU$340,40,FALSE)</f>
        <v>NEWPOINT REAL ESTATE CAPITAL</v>
      </c>
      <c r="J189" s="16" t="str">
        <f>VLOOKUP(B189,Closings!$A$1:$AU$340,42,FALSE)</f>
        <v>Nursing/ICF</v>
      </c>
    </row>
    <row r="190" spans="1:10">
      <c r="A190" s="14">
        <v>185</v>
      </c>
      <c r="B190" s="15" t="s">
        <v>807</v>
      </c>
      <c r="C190" s="16" t="str">
        <f>VLOOKUP(B190,Closings!$A$1:$AU$340,4,FALSE)</f>
        <v>The Heights of Alamo</v>
      </c>
      <c r="D190" s="16" t="str">
        <f>VLOOKUP(B190,Closings!$A$1:$AU$340,33,FALSE)</f>
        <v>TX</v>
      </c>
      <c r="E190" s="16">
        <f>VLOOKUP(B190,Closings!$A$1:$AU$340,6,FALSE)</f>
        <v>65</v>
      </c>
      <c r="F190" s="20">
        <f>VLOOKUP(B190,Closings!$A$1:$AU$340,5,FALSE)</f>
        <v>16576800</v>
      </c>
      <c r="G190" s="17">
        <f>VLOOKUP(B190,Closings!$A$1:$AU$340,2,FALSE)</f>
        <v>45776</v>
      </c>
      <c r="H190" s="16" t="str">
        <f>VLOOKUP(B190,Closings!$A$1:$AU$340,8,FALSE)</f>
        <v>CAPITAL FUNDING LLC</v>
      </c>
      <c r="I190" s="16" t="str">
        <f>VLOOKUP(B190,Closings!$A$1:$AU$340,40,FALSE)</f>
        <v>CAPITAL FUNDING LLC</v>
      </c>
      <c r="J190" s="16" t="str">
        <f>VLOOKUP(B190,Closings!$A$1:$AU$340,42,FALSE)</f>
        <v>Nursing/ICF</v>
      </c>
    </row>
    <row r="191" spans="1:10">
      <c r="A191" s="14">
        <v>186</v>
      </c>
      <c r="B191" s="15" t="s">
        <v>811</v>
      </c>
      <c r="C191" s="16" t="str">
        <f>VLOOKUP(B191,Closings!$A$1:$AU$340,4,FALSE)</f>
        <v>Springtree Healthcare and Rehab Center</v>
      </c>
      <c r="D191" s="16" t="str">
        <f>VLOOKUP(B191,Closings!$A$1:$AU$340,33,FALSE)</f>
        <v>VA</v>
      </c>
      <c r="E191" s="16">
        <f>VLOOKUP(B191,Closings!$A$1:$AU$340,6,FALSE)</f>
        <v>64</v>
      </c>
      <c r="F191" s="20">
        <f>VLOOKUP(B191,Closings!$A$1:$AU$340,5,FALSE)</f>
        <v>32640000</v>
      </c>
      <c r="G191" s="17">
        <f>VLOOKUP(B191,Closings!$A$1:$AU$340,2,FALSE)</f>
        <v>45776</v>
      </c>
      <c r="H191" s="16" t="str">
        <f>VLOOKUP(B191,Closings!$A$1:$AU$340,8,FALSE)</f>
        <v>KEYBANK NA</v>
      </c>
      <c r="I191" s="16" t="str">
        <f>VLOOKUP(B191,Closings!$A$1:$AU$340,40,FALSE)</f>
        <v>KEYBANK NA</v>
      </c>
      <c r="J191" s="16" t="str">
        <f>VLOOKUP(B191,Closings!$A$1:$AU$340,42,FALSE)</f>
        <v>Nursing/ICF</v>
      </c>
    </row>
    <row r="192" spans="1:10">
      <c r="A192" s="14">
        <v>187</v>
      </c>
      <c r="B192" s="15" t="s">
        <v>814</v>
      </c>
      <c r="C192" s="16" t="str">
        <f>VLOOKUP(B192,Closings!$A$1:$AU$340,4,FALSE)</f>
        <v>Virginia Beach Healthcare and Rehabilitation</v>
      </c>
      <c r="D192" s="16" t="str">
        <f>VLOOKUP(B192,Closings!$A$1:$AU$340,33,FALSE)</f>
        <v>VA</v>
      </c>
      <c r="E192" s="16">
        <f>VLOOKUP(B192,Closings!$A$1:$AU$340,6,FALSE)</f>
        <v>102</v>
      </c>
      <c r="F192" s="20">
        <f>VLOOKUP(B192,Closings!$A$1:$AU$340,5,FALSE)</f>
        <v>53600000</v>
      </c>
      <c r="G192" s="17">
        <f>VLOOKUP(B192,Closings!$A$1:$AU$340,2,FALSE)</f>
        <v>45776</v>
      </c>
      <c r="H192" s="16" t="str">
        <f>VLOOKUP(B192,Closings!$A$1:$AU$340,8,FALSE)</f>
        <v>KEYBANK NA</v>
      </c>
      <c r="I192" s="16" t="str">
        <f>VLOOKUP(B192,Closings!$A$1:$AU$340,40,FALSE)</f>
        <v>KEYBANK NA</v>
      </c>
      <c r="J192" s="16" t="str">
        <f>VLOOKUP(B192,Closings!$A$1:$AU$340,42,FALSE)</f>
        <v>Nursing/ICF</v>
      </c>
    </row>
    <row r="193" spans="1:10">
      <c r="A193" s="14">
        <v>188</v>
      </c>
      <c r="B193" s="15" t="s">
        <v>818</v>
      </c>
      <c r="C193" s="16" t="str">
        <f>VLOOKUP(B193,Closings!$A$1:$AU$340,4,FALSE)</f>
        <v>Complete Care at Woodlands</v>
      </c>
      <c r="D193" s="16" t="str">
        <f>VLOOKUP(B193,Closings!$A$1:$AU$340,33,FALSE)</f>
        <v>NJ</v>
      </c>
      <c r="E193" s="16">
        <f>VLOOKUP(B193,Closings!$A$1:$AU$340,6,FALSE)</f>
        <v>66</v>
      </c>
      <c r="F193" s="20">
        <f>VLOOKUP(B193,Closings!$A$1:$AU$340,5,FALSE)</f>
        <v>23040000</v>
      </c>
      <c r="G193" s="17">
        <f>VLOOKUP(B193,Closings!$A$1:$AU$340,2,FALSE)</f>
        <v>45776</v>
      </c>
      <c r="H193" s="16" t="str">
        <f>VLOOKUP(B193,Closings!$A$1:$AU$340,8,FALSE)</f>
        <v>GREYSTONE FUNDING COMPANY LLC</v>
      </c>
      <c r="I193" s="16" t="str">
        <f>VLOOKUP(B193,Closings!$A$1:$AU$340,40,FALSE)</f>
        <v>GREYSTONE FUNDING COMPANY LLC</v>
      </c>
      <c r="J193" s="16" t="str">
        <f>VLOOKUP(B193,Closings!$A$1:$AU$340,42,FALSE)</f>
        <v>Nursing/ICF</v>
      </c>
    </row>
    <row r="194" spans="1:10">
      <c r="A194" s="14">
        <v>189</v>
      </c>
      <c r="B194" s="15" t="s">
        <v>822</v>
      </c>
      <c r="C194" s="16" t="str">
        <f>VLOOKUP(B194,Closings!$A$1:$AU$340,4,FALSE)</f>
        <v>Coquina Center</v>
      </c>
      <c r="D194" s="16" t="str">
        <f>VLOOKUP(B194,Closings!$A$1:$AU$340,33,FALSE)</f>
        <v>FL</v>
      </c>
      <c r="E194" s="16">
        <f>VLOOKUP(B194,Closings!$A$1:$AU$340,6,FALSE)</f>
        <v>68</v>
      </c>
      <c r="F194" s="20">
        <f>VLOOKUP(B194,Closings!$A$1:$AU$340,5,FALSE)</f>
        <v>15680000</v>
      </c>
      <c r="G194" s="17">
        <f>VLOOKUP(B194,Closings!$A$1:$AU$340,2,FALSE)</f>
        <v>45772</v>
      </c>
      <c r="H194" s="16" t="str">
        <f>VLOOKUP(B194,Closings!$A$1:$AU$340,8,FALSE)</f>
        <v>DWIGHT CAPITAL LLC</v>
      </c>
      <c r="I194" s="16" t="str">
        <f>VLOOKUP(B194,Closings!$A$1:$AU$340,40,FALSE)</f>
        <v>DWIGHT CAPITAL LLC</v>
      </c>
      <c r="J194" s="16" t="str">
        <f>VLOOKUP(B194,Closings!$A$1:$AU$340,42,FALSE)</f>
        <v>Nursing/ICF</v>
      </c>
    </row>
    <row r="195" spans="1:10">
      <c r="A195" s="14">
        <v>190</v>
      </c>
      <c r="B195" s="15" t="s">
        <v>826</v>
      </c>
      <c r="C195" s="16" t="str">
        <f>VLOOKUP(B195,Closings!$A$1:$AU$340,4,FALSE)</f>
        <v>Fairway Oaks Center</v>
      </c>
      <c r="D195" s="16" t="str">
        <f>VLOOKUP(B195,Closings!$A$1:$AU$340,33,FALSE)</f>
        <v>FL</v>
      </c>
      <c r="E195" s="16">
        <f>VLOOKUP(B195,Closings!$A$1:$AU$340,6,FALSE)</f>
        <v>60</v>
      </c>
      <c r="F195" s="20">
        <f>VLOOKUP(B195,Closings!$A$1:$AU$340,5,FALSE)</f>
        <v>14800000</v>
      </c>
      <c r="G195" s="17">
        <f>VLOOKUP(B195,Closings!$A$1:$AU$340,2,FALSE)</f>
        <v>45772</v>
      </c>
      <c r="H195" s="16" t="str">
        <f>VLOOKUP(B195,Closings!$A$1:$AU$340,8,FALSE)</f>
        <v>DWIGHT CAPITAL LLC</v>
      </c>
      <c r="I195" s="16" t="str">
        <f>VLOOKUP(B195,Closings!$A$1:$AU$340,40,FALSE)</f>
        <v>DWIGHT CAPITAL LLC</v>
      </c>
      <c r="J195" s="16" t="str">
        <f>VLOOKUP(B195,Closings!$A$1:$AU$340,42,FALSE)</f>
        <v>Nursing/ICF</v>
      </c>
    </row>
    <row r="196" spans="1:10">
      <c r="A196" s="14">
        <v>191</v>
      </c>
      <c r="B196" s="15" t="s">
        <v>830</v>
      </c>
      <c r="C196" s="16" t="str">
        <f>VLOOKUP(B196,Closings!$A$1:$AU$340,4,FALSE)</f>
        <v>Island Lake Center</v>
      </c>
      <c r="D196" s="16" t="str">
        <f>VLOOKUP(B196,Closings!$A$1:$AU$340,33,FALSE)</f>
        <v>FL</v>
      </c>
      <c r="E196" s="16">
        <f>VLOOKUP(B196,Closings!$A$1:$AU$340,6,FALSE)</f>
        <v>66</v>
      </c>
      <c r="F196" s="20">
        <f>VLOOKUP(B196,Closings!$A$1:$AU$340,5,FALSE)</f>
        <v>23360000</v>
      </c>
      <c r="G196" s="17">
        <f>VLOOKUP(B196,Closings!$A$1:$AU$340,2,FALSE)</f>
        <v>45772</v>
      </c>
      <c r="H196" s="16" t="str">
        <f>VLOOKUP(B196,Closings!$A$1:$AU$340,8,FALSE)</f>
        <v>DWIGHT CAPITAL LLC</v>
      </c>
      <c r="I196" s="16" t="str">
        <f>VLOOKUP(B196,Closings!$A$1:$AU$340,40,FALSE)</f>
        <v>DWIGHT CAPITAL LLC</v>
      </c>
      <c r="J196" s="16" t="str">
        <f>VLOOKUP(B196,Closings!$A$1:$AU$340,42,FALSE)</f>
        <v>Nursing/ICF</v>
      </c>
    </row>
    <row r="197" spans="1:10">
      <c r="A197" s="14">
        <v>192</v>
      </c>
      <c r="B197" s="15" t="s">
        <v>834</v>
      </c>
      <c r="C197" s="16" t="str">
        <f>VLOOKUP(B197,Closings!$A$1:$AU$340,4,FALSE)</f>
        <v>Tierra Pines Center</v>
      </c>
      <c r="D197" s="16" t="str">
        <f>VLOOKUP(B197,Closings!$A$1:$AU$340,33,FALSE)</f>
        <v>FL</v>
      </c>
      <c r="E197" s="16">
        <f>VLOOKUP(B197,Closings!$A$1:$AU$340,6,FALSE)</f>
        <v>60</v>
      </c>
      <c r="F197" s="20">
        <f>VLOOKUP(B197,Closings!$A$1:$AU$340,5,FALSE)</f>
        <v>14160000</v>
      </c>
      <c r="G197" s="17">
        <f>VLOOKUP(B197,Closings!$A$1:$AU$340,2,FALSE)</f>
        <v>45772</v>
      </c>
      <c r="H197" s="16" t="str">
        <f>VLOOKUP(B197,Closings!$A$1:$AU$340,8,FALSE)</f>
        <v>DWIGHT CAPITAL LLC</v>
      </c>
      <c r="I197" s="16" t="str">
        <f>VLOOKUP(B197,Closings!$A$1:$AU$340,40,FALSE)</f>
        <v>DWIGHT CAPITAL LLC</v>
      </c>
      <c r="J197" s="16" t="str">
        <f>VLOOKUP(B197,Closings!$A$1:$AU$340,42,FALSE)</f>
        <v>Nursing/ICF</v>
      </c>
    </row>
    <row r="198" spans="1:10">
      <c r="A198" s="14">
        <v>193</v>
      </c>
      <c r="B198" s="15" t="s">
        <v>838</v>
      </c>
      <c r="C198" s="16" t="str">
        <f>VLOOKUP(B198,Closings!$A$1:$AU$340,4,FALSE)</f>
        <v>Unionport Residence Rebekah ALP</v>
      </c>
      <c r="D198" s="16" t="str">
        <f>VLOOKUP(B198,Closings!$A$1:$AU$340,33,FALSE)</f>
        <v>NY</v>
      </c>
      <c r="E198" s="16">
        <f>VLOOKUP(B198,Closings!$A$1:$AU$340,6,FALSE)</f>
        <v>111</v>
      </c>
      <c r="F198" s="20">
        <f>VLOOKUP(B198,Closings!$A$1:$AU$340,5,FALSE)</f>
        <v>10978000</v>
      </c>
      <c r="G198" s="17">
        <f>VLOOKUP(B198,Closings!$A$1:$AU$340,2,FALSE)</f>
        <v>45771</v>
      </c>
      <c r="H198" s="16" t="str">
        <f>VLOOKUP(B198,Closings!$A$1:$AU$340,8,FALSE)</f>
        <v>GREYSTONE FUNDING COMPANY LLC</v>
      </c>
      <c r="I198" s="16" t="str">
        <f>VLOOKUP(B198,Closings!$A$1:$AU$340,40,FALSE)</f>
        <v>GREYSTONE FUNDING COMPANY LLC</v>
      </c>
      <c r="J198" s="16" t="str">
        <f>VLOOKUP(B198,Closings!$A$1:$AU$340,42,FALSE)</f>
        <v>Asst'd Livg</v>
      </c>
    </row>
    <row r="199" spans="1:10">
      <c r="A199" s="14">
        <v>194</v>
      </c>
      <c r="B199" s="15" t="s">
        <v>842</v>
      </c>
      <c r="C199" s="16" t="str">
        <f>VLOOKUP(B199,Closings!$A$1:$AU$340,4,FALSE)</f>
        <v>Desert Springs Healthcare</v>
      </c>
      <c r="D199" s="16" t="str">
        <f>VLOOKUP(B199,Closings!$A$1:$AU$340,33,FALSE)</f>
        <v>NM</v>
      </c>
      <c r="E199" s="16">
        <f>VLOOKUP(B199,Closings!$A$1:$AU$340,6,FALSE)</f>
        <v>42</v>
      </c>
      <c r="F199" s="20">
        <f>VLOOKUP(B199,Closings!$A$1:$AU$340,5,FALSE)</f>
        <v>13200000</v>
      </c>
      <c r="G199" s="17">
        <f>VLOOKUP(B199,Closings!$A$1:$AU$340,2,FALSE)</f>
        <v>45771</v>
      </c>
      <c r="H199" s="16" t="str">
        <f>VLOOKUP(B199,Closings!$A$1:$AU$340,8,FALSE)</f>
        <v>GREYSTONE FUNDING COMPANY LLC</v>
      </c>
      <c r="I199" s="16" t="str">
        <f>VLOOKUP(B199,Closings!$A$1:$AU$340,40,FALSE)</f>
        <v>GREYSTONE FUNDING COMPANY LLC</v>
      </c>
      <c r="J199" s="16" t="str">
        <f>VLOOKUP(B199,Closings!$A$1:$AU$340,42,FALSE)</f>
        <v>Nursing/ICF</v>
      </c>
    </row>
    <row r="200" spans="1:10">
      <c r="A200" s="14">
        <v>195</v>
      </c>
      <c r="B200" s="15" t="s">
        <v>847</v>
      </c>
      <c r="C200" s="16" t="str">
        <f>VLOOKUP(B200,Closings!$A$1:$AU$340,4,FALSE)</f>
        <v>Lovington Healthcare</v>
      </c>
      <c r="D200" s="16" t="str">
        <f>VLOOKUP(B200,Closings!$A$1:$AU$340,33,FALSE)</f>
        <v>NM</v>
      </c>
      <c r="E200" s="16">
        <f>VLOOKUP(B200,Closings!$A$1:$AU$340,6,FALSE)</f>
        <v>32</v>
      </c>
      <c r="F200" s="20">
        <f>VLOOKUP(B200,Closings!$A$1:$AU$340,5,FALSE)</f>
        <v>12560000</v>
      </c>
      <c r="G200" s="17">
        <f>VLOOKUP(B200,Closings!$A$1:$AU$340,2,FALSE)</f>
        <v>45771</v>
      </c>
      <c r="H200" s="16" t="str">
        <f>VLOOKUP(B200,Closings!$A$1:$AU$340,8,FALSE)</f>
        <v>GREYSTONE FUNDING COMPANY LLC</v>
      </c>
      <c r="I200" s="16" t="str">
        <f>VLOOKUP(B200,Closings!$A$1:$AU$340,40,FALSE)</f>
        <v>GREYSTONE FUNDING COMPANY LLC</v>
      </c>
      <c r="J200" s="16" t="str">
        <f>VLOOKUP(B200,Closings!$A$1:$AU$340,42,FALSE)</f>
        <v>Nursing/ICF</v>
      </c>
    </row>
    <row r="201" spans="1:10">
      <c r="A201" s="14">
        <v>196</v>
      </c>
      <c r="B201" s="15" t="s">
        <v>851</v>
      </c>
      <c r="C201" s="16" t="str">
        <f>VLOOKUP(B201,Closings!$A$1:$AU$340,4,FALSE)</f>
        <v>White Sands Healthcare</v>
      </c>
      <c r="D201" s="16" t="str">
        <f>VLOOKUP(B201,Closings!$A$1:$AU$340,33,FALSE)</f>
        <v>NM</v>
      </c>
      <c r="E201" s="16">
        <f>VLOOKUP(B201,Closings!$A$1:$AU$340,6,FALSE)</f>
        <v>62</v>
      </c>
      <c r="F201" s="20">
        <f>VLOOKUP(B201,Closings!$A$1:$AU$340,5,FALSE)</f>
        <v>23840000</v>
      </c>
      <c r="G201" s="17">
        <f>VLOOKUP(B201,Closings!$A$1:$AU$340,2,FALSE)</f>
        <v>45771</v>
      </c>
      <c r="H201" s="16" t="str">
        <f>VLOOKUP(B201,Closings!$A$1:$AU$340,8,FALSE)</f>
        <v>GREYSTONE FUNDING COMPANY LLC</v>
      </c>
      <c r="I201" s="16" t="str">
        <f>VLOOKUP(B201,Closings!$A$1:$AU$340,40,FALSE)</f>
        <v>GREYSTONE FUNDING COMPANY LLC</v>
      </c>
      <c r="J201" s="16" t="str">
        <f>VLOOKUP(B201,Closings!$A$1:$AU$340,42,FALSE)</f>
        <v>Nursing/ICF</v>
      </c>
    </row>
    <row r="202" spans="1:10">
      <c r="A202" s="14">
        <v>197</v>
      </c>
      <c r="B202" s="15" t="s">
        <v>854</v>
      </c>
      <c r="C202" s="16" t="str">
        <f>VLOOKUP(B202,Closings!$A$1:$AU$340,4,FALSE)</f>
        <v>Odelia Healthcare</v>
      </c>
      <c r="D202" s="16" t="str">
        <f>VLOOKUP(B202,Closings!$A$1:$AU$340,33,FALSE)</f>
        <v>NM</v>
      </c>
      <c r="E202" s="16">
        <f>VLOOKUP(B202,Closings!$A$1:$AU$340,6,FALSE)</f>
        <v>51</v>
      </c>
      <c r="F202" s="20">
        <f>VLOOKUP(B202,Closings!$A$1:$AU$340,5,FALSE)</f>
        <v>21200000</v>
      </c>
      <c r="G202" s="17">
        <f>VLOOKUP(B202,Closings!$A$1:$AU$340,2,FALSE)</f>
        <v>45771</v>
      </c>
      <c r="H202" s="16" t="str">
        <f>VLOOKUP(B202,Closings!$A$1:$AU$340,8,FALSE)</f>
        <v>GREYSTONE FUNDING COMPANY LLC</v>
      </c>
      <c r="I202" s="16" t="str">
        <f>VLOOKUP(B202,Closings!$A$1:$AU$340,40,FALSE)</f>
        <v>GREYSTONE FUNDING COMPANY LLC</v>
      </c>
      <c r="J202" s="16" t="str">
        <f>VLOOKUP(B202,Closings!$A$1:$AU$340,42,FALSE)</f>
        <v>Nursing/ICF</v>
      </c>
    </row>
    <row r="203" spans="1:10">
      <c r="A203" s="14">
        <v>198</v>
      </c>
      <c r="B203" s="15" t="s">
        <v>858</v>
      </c>
      <c r="C203" s="16" t="str">
        <f>VLOOKUP(B203,Closings!$A$1:$AU$340,4,FALSE)</f>
        <v>St. Sophia Health and Rehabilitation</v>
      </c>
      <c r="D203" s="16" t="str">
        <f>VLOOKUP(B203,Closings!$A$1:$AU$340,33,FALSE)</f>
        <v>MO</v>
      </c>
      <c r="E203" s="16">
        <f>VLOOKUP(B203,Closings!$A$1:$AU$340,6,FALSE)</f>
        <v>109</v>
      </c>
      <c r="F203" s="20">
        <f>VLOOKUP(B203,Closings!$A$1:$AU$340,5,FALSE)</f>
        <v>15216000</v>
      </c>
      <c r="G203" s="17">
        <f>VLOOKUP(B203,Closings!$A$1:$AU$340,2,FALSE)</f>
        <v>45769</v>
      </c>
      <c r="H203" s="16" t="str">
        <f>VLOOKUP(B203,Closings!$A$1:$AU$340,8,FALSE)</f>
        <v>DWIGHT CAPITAL LLC</v>
      </c>
      <c r="I203" s="16" t="str">
        <f>VLOOKUP(B203,Closings!$A$1:$AU$340,40,FALSE)</f>
        <v>DWIGHT CAPITAL LLC</v>
      </c>
      <c r="J203" s="16" t="str">
        <f>VLOOKUP(B203,Closings!$A$1:$AU$340,42,FALSE)</f>
        <v>Nursing/ICF</v>
      </c>
    </row>
    <row r="204" spans="1:10">
      <c r="A204" s="14">
        <v>199</v>
      </c>
      <c r="B204" s="15" t="s">
        <v>862</v>
      </c>
      <c r="C204" s="16" t="str">
        <f>VLOOKUP(B204,Closings!$A$1:$AU$340,4,FALSE)</f>
        <v>Kearsley Rehabilitation and Nursing Center</v>
      </c>
      <c r="D204" s="16" t="str">
        <f>VLOOKUP(B204,Closings!$A$1:$AU$340,33,FALSE)</f>
        <v>PA</v>
      </c>
      <c r="E204" s="16">
        <f>VLOOKUP(B204,Closings!$A$1:$AU$340,6,FALSE)</f>
        <v>62</v>
      </c>
      <c r="F204" s="20">
        <f>VLOOKUP(B204,Closings!$A$1:$AU$340,5,FALSE)</f>
        <v>18937400</v>
      </c>
      <c r="G204" s="17">
        <f>VLOOKUP(B204,Closings!$A$1:$AU$340,2,FALSE)</f>
        <v>45768</v>
      </c>
      <c r="H204" s="16" t="str">
        <f>VLOOKUP(B204,Closings!$A$1:$AU$340,8,FALSE)</f>
        <v>M &amp; T REALTY CORP</v>
      </c>
      <c r="I204" s="16" t="str">
        <f>VLOOKUP(B204,Closings!$A$1:$AU$340,40,FALSE)</f>
        <v>M &amp; T REALTY CORP</v>
      </c>
      <c r="J204" s="16" t="str">
        <f>VLOOKUP(B204,Closings!$A$1:$AU$340,42,FALSE)</f>
        <v>Nursing/ICF</v>
      </c>
    </row>
    <row r="205" spans="1:10">
      <c r="A205" s="14">
        <v>200</v>
      </c>
      <c r="B205" s="15" t="s">
        <v>865</v>
      </c>
      <c r="C205" s="16" t="str">
        <f>VLOOKUP(B205,Closings!$A$1:$AU$340,4,FALSE)</f>
        <v>Woodlands Place Rehabilitation Suites</v>
      </c>
      <c r="D205" s="16" t="str">
        <f>VLOOKUP(B205,Closings!$A$1:$AU$340,33,FALSE)</f>
        <v>TX</v>
      </c>
      <c r="E205" s="16">
        <f>VLOOKUP(B205,Closings!$A$1:$AU$340,6,FALSE)</f>
        <v>225</v>
      </c>
      <c r="F205" s="20">
        <f>VLOOKUP(B205,Closings!$A$1:$AU$340,5,FALSE)</f>
        <v>11645000</v>
      </c>
      <c r="G205" s="17">
        <f>VLOOKUP(B205,Closings!$A$1:$AU$340,2,FALSE)</f>
        <v>45764</v>
      </c>
      <c r="H205" s="16" t="str">
        <f>VLOOKUP(B205,Closings!$A$1:$AU$340,8,FALSE)</f>
        <v>BERKADIA COMMERCIAL MTG</v>
      </c>
      <c r="I205" s="16" t="str">
        <f>VLOOKUP(B205,Closings!$A$1:$AU$340,40,FALSE)</f>
        <v>BERKADIA COMMERCIAL MTG</v>
      </c>
      <c r="J205" s="16" t="str">
        <f>VLOOKUP(B205,Closings!$A$1:$AU$340,42,FALSE)</f>
        <v>Nursing/ICF</v>
      </c>
    </row>
    <row r="206" spans="1:10">
      <c r="A206" s="14">
        <v>201</v>
      </c>
      <c r="B206" s="15" t="s">
        <v>869</v>
      </c>
      <c r="C206" s="16" t="str">
        <f>VLOOKUP(B206,Closings!$A$1:$AU$340,4,FALSE)</f>
        <v>Serenity Villa Assisted Living</v>
      </c>
      <c r="D206" s="16" t="str">
        <f>VLOOKUP(B206,Closings!$A$1:$AU$340,33,FALSE)</f>
        <v>WI</v>
      </c>
      <c r="E206" s="16">
        <f>VLOOKUP(B206,Closings!$A$1:$AU$340,6,FALSE)</f>
        <v>198</v>
      </c>
      <c r="F206" s="20">
        <f>VLOOKUP(B206,Closings!$A$1:$AU$340,5,FALSE)</f>
        <v>14958400</v>
      </c>
      <c r="G206" s="17">
        <f>VLOOKUP(B206,Closings!$A$1:$AU$340,2,FALSE)</f>
        <v>45763</v>
      </c>
      <c r="H206" s="16" t="str">
        <f>VLOOKUP(B206,Closings!$A$1:$AU$340,8,FALSE)</f>
        <v>CBRE HMF INC</v>
      </c>
      <c r="I206" s="16" t="str">
        <f>VLOOKUP(B206,Closings!$A$1:$AU$340,40,FALSE)</f>
        <v>CBRE HMF INC</v>
      </c>
      <c r="J206" s="16" t="str">
        <f>VLOOKUP(B206,Closings!$A$1:$AU$340,42,FALSE)</f>
        <v>Asst'd Livg</v>
      </c>
    </row>
    <row r="207" spans="1:10">
      <c r="A207" s="14">
        <v>202</v>
      </c>
      <c r="B207" s="15" t="s">
        <v>873</v>
      </c>
      <c r="C207" s="16" t="str">
        <f>VLOOKUP(B207,Closings!$A$1:$AU$340,4,FALSE)</f>
        <v>Bothell Health Care</v>
      </c>
      <c r="D207" s="16" t="str">
        <f>VLOOKUP(B207,Closings!$A$1:$AU$340,33,FALSE)</f>
        <v>WA</v>
      </c>
      <c r="E207" s="16">
        <f>VLOOKUP(B207,Closings!$A$1:$AU$340,6,FALSE)</f>
        <v>70</v>
      </c>
      <c r="F207" s="20">
        <f>VLOOKUP(B207,Closings!$A$1:$AU$340,5,FALSE)</f>
        <v>15031600</v>
      </c>
      <c r="G207" s="17">
        <f>VLOOKUP(B207,Closings!$A$1:$AU$340,2,FALSE)</f>
        <v>45757</v>
      </c>
      <c r="H207" s="16" t="str">
        <f>VLOOKUP(B207,Closings!$A$1:$AU$340,8,FALSE)</f>
        <v>BERKADIA COMMERCIAL MTG</v>
      </c>
      <c r="I207" s="16" t="str">
        <f>VLOOKUP(B207,Closings!$A$1:$AU$340,40,FALSE)</f>
        <v>BERKADIA COMMERCIAL MTG</v>
      </c>
      <c r="J207" s="16" t="str">
        <f>VLOOKUP(B207,Closings!$A$1:$AU$340,42,FALSE)</f>
        <v>Nursing/ICF</v>
      </c>
    </row>
    <row r="208" spans="1:10">
      <c r="A208" s="14">
        <v>203</v>
      </c>
      <c r="B208" s="15" t="s">
        <v>877</v>
      </c>
      <c r="C208" s="16" t="str">
        <f>VLOOKUP(B208,Closings!$A$1:$AU$340,4,FALSE)</f>
        <v>Lemon House Holdings</v>
      </c>
      <c r="D208" s="16" t="str">
        <f>VLOOKUP(B208,Closings!$A$1:$AU$340,33,FALSE)</f>
        <v>CA</v>
      </c>
      <c r="E208" s="16">
        <f>VLOOKUP(B208,Closings!$A$1:$AU$340,6,FALSE)</f>
        <v>14</v>
      </c>
      <c r="F208" s="20">
        <f>VLOOKUP(B208,Closings!$A$1:$AU$340,5,FALSE)</f>
        <v>2296600</v>
      </c>
      <c r="G208" s="17">
        <f>VLOOKUP(B208,Closings!$A$1:$AU$340,2,FALSE)</f>
        <v>45757</v>
      </c>
      <c r="H208" s="16" t="str">
        <f>VLOOKUP(B208,Closings!$A$1:$AU$340,8,FALSE)</f>
        <v>GERSHMAN INVESTMENT</v>
      </c>
      <c r="I208" s="16" t="str">
        <f>VLOOKUP(B208,Closings!$A$1:$AU$340,40,FALSE)</f>
        <v>GERSHMAN INVESTMENT</v>
      </c>
      <c r="J208" s="16" t="str">
        <f>VLOOKUP(B208,Closings!$A$1:$AU$340,42,FALSE)</f>
        <v>Nursing/ICF</v>
      </c>
    </row>
    <row r="209" spans="1:10">
      <c r="A209" s="14">
        <v>204</v>
      </c>
      <c r="B209" s="15" t="s">
        <v>881</v>
      </c>
      <c r="C209" s="16" t="str">
        <f>VLOOKUP(B209,Closings!$A$1:$AU$340,4,FALSE)</f>
        <v>P0307 Stesel Whispering Pines Nursing and Rehab</v>
      </c>
      <c r="D209" s="16" t="str">
        <f>VLOOKUP(B209,Closings!$A$1:$AU$340,33,FALSE)</f>
        <v>WI</v>
      </c>
      <c r="E209" s="16">
        <f>VLOOKUP(B209,Closings!$A$1:$AU$340,6,FALSE)</f>
        <v>88</v>
      </c>
      <c r="F209" s="20">
        <f>VLOOKUP(B209,Closings!$A$1:$AU$340,5,FALSE)</f>
        <v>6529500</v>
      </c>
      <c r="G209" s="17">
        <f>VLOOKUP(B209,Closings!$A$1:$AU$340,2,FALSE)</f>
        <v>45757</v>
      </c>
      <c r="H209" s="16" t="str">
        <f>VLOOKUP(B209,Closings!$A$1:$AU$340,8,FALSE)</f>
        <v>DWIGHT CAPITAL LLC</v>
      </c>
      <c r="I209" s="16" t="str">
        <f>VLOOKUP(B209,Closings!$A$1:$AU$340,40,FALSE)</f>
        <v>DWIGHT CAPITAL LLC</v>
      </c>
      <c r="J209" s="16" t="str">
        <f>VLOOKUP(B209,Closings!$A$1:$AU$340,42,FALSE)</f>
        <v>Nursing/ICF</v>
      </c>
    </row>
    <row r="210" spans="1:10">
      <c r="A210" s="14">
        <v>205</v>
      </c>
      <c r="B210" s="15" t="s">
        <v>885</v>
      </c>
      <c r="C210" s="16" t="str">
        <f>VLOOKUP(B210,Closings!$A$1:$AU$340,4,FALSE)</f>
        <v>Eden Vista Ripon</v>
      </c>
      <c r="D210" s="16" t="str">
        <f>VLOOKUP(B210,Closings!$A$1:$AU$340,33,FALSE)</f>
        <v>WI</v>
      </c>
      <c r="E210" s="16">
        <f>VLOOKUP(B210,Closings!$A$1:$AU$340,6,FALSE)</f>
        <v>60</v>
      </c>
      <c r="F210" s="20">
        <f>VLOOKUP(B210,Closings!$A$1:$AU$340,5,FALSE)</f>
        <v>4181000</v>
      </c>
      <c r="G210" s="17">
        <f>VLOOKUP(B210,Closings!$A$1:$AU$340,2,FALSE)</f>
        <v>45757</v>
      </c>
      <c r="H210" s="16" t="str">
        <f>VLOOKUP(B210,Closings!$A$1:$AU$340,8,FALSE)</f>
        <v>DWIGHT CAPITAL LLC</v>
      </c>
      <c r="I210" s="16" t="str">
        <f>VLOOKUP(B210,Closings!$A$1:$AU$340,40,FALSE)</f>
        <v>DWIGHT CAPITAL LLC</v>
      </c>
      <c r="J210" s="16" t="str">
        <f>VLOOKUP(B210,Closings!$A$1:$AU$340,42,FALSE)</f>
        <v>Asst'd Livg</v>
      </c>
    </row>
    <row r="211" spans="1:10">
      <c r="A211" s="14">
        <v>206</v>
      </c>
      <c r="B211" s="15" t="s">
        <v>888</v>
      </c>
      <c r="C211" s="16" t="str">
        <f>VLOOKUP(B211,Closings!$A$1:$AU$340,4,FALSE)</f>
        <v>Bennettsville Health and Rehabilitation Center</v>
      </c>
      <c r="D211" s="16" t="str">
        <f>VLOOKUP(B211,Closings!$A$1:$AU$340,33,FALSE)</f>
        <v>SC</v>
      </c>
      <c r="E211" s="16">
        <f>VLOOKUP(B211,Closings!$A$1:$AU$340,6,FALSE)</f>
        <v>60</v>
      </c>
      <c r="F211" s="20">
        <f>VLOOKUP(B211,Closings!$A$1:$AU$340,5,FALSE)</f>
        <v>6370600</v>
      </c>
      <c r="G211" s="17">
        <f>VLOOKUP(B211,Closings!$A$1:$AU$340,2,FALSE)</f>
        <v>45744</v>
      </c>
      <c r="H211" s="16" t="str">
        <f>VLOOKUP(B211,Closings!$A$1:$AU$340,8,FALSE)</f>
        <v>BERKADIA COMMERCIAL MTG</v>
      </c>
      <c r="I211" s="16" t="str">
        <f>VLOOKUP(B211,Closings!$A$1:$AU$340,40,FALSE)</f>
        <v>BERKADIA COMMERCIAL MTG</v>
      </c>
      <c r="J211" s="16" t="str">
        <f>VLOOKUP(B211,Closings!$A$1:$AU$340,42,FALSE)</f>
        <v>Nursing/ICF</v>
      </c>
    </row>
    <row r="212" spans="1:10">
      <c r="A212" s="14">
        <v>207</v>
      </c>
      <c r="B212" s="15" t="s">
        <v>892</v>
      </c>
      <c r="C212" s="16" t="str">
        <f>VLOOKUP(B212,Closings!$A$1:$AU$340,4,FALSE)</f>
        <v>The Palms at Florence</v>
      </c>
      <c r="D212" s="16" t="str">
        <f>VLOOKUP(B212,Closings!$A$1:$AU$340,33,FALSE)</f>
        <v>SC</v>
      </c>
      <c r="E212" s="16">
        <f>VLOOKUP(B212,Closings!$A$1:$AU$340,6,FALSE)</f>
        <v>93</v>
      </c>
      <c r="F212" s="20">
        <f>VLOOKUP(B212,Closings!$A$1:$AU$340,5,FALSE)</f>
        <v>15574200</v>
      </c>
      <c r="G212" s="17">
        <f>VLOOKUP(B212,Closings!$A$1:$AU$340,2,FALSE)</f>
        <v>45743</v>
      </c>
      <c r="H212" s="16" t="str">
        <f>VLOOKUP(B212,Closings!$A$1:$AU$340,8,FALSE)</f>
        <v>CAPITAL FUNDING LLC</v>
      </c>
      <c r="I212" s="16" t="str">
        <f>VLOOKUP(B212,Closings!$A$1:$AU$340,40,FALSE)</f>
        <v>CAPITAL FUNDING LLC</v>
      </c>
      <c r="J212" s="16" t="str">
        <f>VLOOKUP(B212,Closings!$A$1:$AU$340,42,FALSE)</f>
        <v>Nursing/ICF</v>
      </c>
    </row>
    <row r="213" spans="1:10">
      <c r="A213" s="14">
        <v>208</v>
      </c>
      <c r="B213" s="15" t="s">
        <v>896</v>
      </c>
      <c r="C213" s="16" t="str">
        <f>VLOOKUP(B213,Closings!$A$1:$AU$340,4,FALSE)</f>
        <v>Southland Health Care Center</v>
      </c>
      <c r="D213" s="16" t="str">
        <f>VLOOKUP(B213,Closings!$A$1:$AU$340,33,FALSE)</f>
        <v>SC</v>
      </c>
      <c r="E213" s="16">
        <f>VLOOKUP(B213,Closings!$A$1:$AU$340,6,FALSE)</f>
        <v>55</v>
      </c>
      <c r="F213" s="20">
        <f>VLOOKUP(B213,Closings!$A$1:$AU$340,5,FALSE)</f>
        <v>12391700</v>
      </c>
      <c r="G213" s="17">
        <f>VLOOKUP(B213,Closings!$A$1:$AU$340,2,FALSE)</f>
        <v>45743</v>
      </c>
      <c r="H213" s="16" t="str">
        <f>VLOOKUP(B213,Closings!$A$1:$AU$340,8,FALSE)</f>
        <v>CAPITAL FUNDING LLC</v>
      </c>
      <c r="I213" s="16" t="str">
        <f>VLOOKUP(B213,Closings!$A$1:$AU$340,40,FALSE)</f>
        <v>CAPITAL FUNDING LLC</v>
      </c>
      <c r="J213" s="16" t="str">
        <f>VLOOKUP(B213,Closings!$A$1:$AU$340,42,FALSE)</f>
        <v>Nursing/ICF</v>
      </c>
    </row>
    <row r="214" spans="1:10">
      <c r="A214" s="14">
        <v>209</v>
      </c>
      <c r="B214" s="15" t="s">
        <v>899</v>
      </c>
      <c r="C214" s="16" t="str">
        <f>VLOOKUP(B214,Closings!$A$1:$AU$340,4,FALSE)</f>
        <v>North Beach Healthcare and Rehabilitation Center</v>
      </c>
      <c r="D214" s="16" t="str">
        <f>VLOOKUP(B214,Closings!$A$1:$AU$340,33,FALSE)</f>
        <v>FL</v>
      </c>
      <c r="E214" s="16">
        <f>VLOOKUP(B214,Closings!$A$1:$AU$340,6,FALSE)</f>
        <v>47</v>
      </c>
      <c r="F214" s="20">
        <f>VLOOKUP(B214,Closings!$A$1:$AU$340,5,FALSE)</f>
        <v>11840000</v>
      </c>
      <c r="G214" s="17">
        <f>VLOOKUP(B214,Closings!$A$1:$AU$340,2,FALSE)</f>
        <v>45743</v>
      </c>
      <c r="H214" s="16" t="str">
        <f>VLOOKUP(B214,Closings!$A$1:$AU$340,8,FALSE)</f>
        <v>GREYSTONE FUNDING COMPANY LLC</v>
      </c>
      <c r="I214" s="16" t="str">
        <f>VLOOKUP(B214,Closings!$A$1:$AU$340,40,FALSE)</f>
        <v>GREYSTONE FUNDING COMPANY LLC</v>
      </c>
      <c r="J214" s="16" t="str">
        <f>VLOOKUP(B214,Closings!$A$1:$AU$340,42,FALSE)</f>
        <v>Nursing/ICF</v>
      </c>
    </row>
    <row r="215" spans="1:10">
      <c r="A215" s="14">
        <v>210</v>
      </c>
      <c r="B215" s="15" t="s">
        <v>903</v>
      </c>
      <c r="C215" s="16" t="str">
        <f>VLOOKUP(B215,Closings!$A$1:$AU$340,4,FALSE)</f>
        <v>Sunset Lake Healthcare and Rehabilitation Center</v>
      </c>
      <c r="D215" s="16" t="str">
        <f>VLOOKUP(B215,Closings!$A$1:$AU$340,33,FALSE)</f>
        <v>FL</v>
      </c>
      <c r="E215" s="16">
        <f>VLOOKUP(B215,Closings!$A$1:$AU$340,6,FALSE)</f>
        <v>68</v>
      </c>
      <c r="F215" s="20">
        <f>VLOOKUP(B215,Closings!$A$1:$AU$340,5,FALSE)</f>
        <v>27520000</v>
      </c>
      <c r="G215" s="17">
        <f>VLOOKUP(B215,Closings!$A$1:$AU$340,2,FALSE)</f>
        <v>45743</v>
      </c>
      <c r="H215" s="16" t="str">
        <f>VLOOKUP(B215,Closings!$A$1:$AU$340,8,FALSE)</f>
        <v>GREYSTONE FUNDING COMPANY LLC</v>
      </c>
      <c r="I215" s="16" t="str">
        <f>VLOOKUP(B215,Closings!$A$1:$AU$340,40,FALSE)</f>
        <v>GREYSTONE FUNDING COMPANY LLC</v>
      </c>
      <c r="J215" s="16" t="str">
        <f>VLOOKUP(B215,Closings!$A$1:$AU$340,42,FALSE)</f>
        <v>Nursing/ICF</v>
      </c>
    </row>
    <row r="216" spans="1:10">
      <c r="A216" s="14">
        <v>211</v>
      </c>
      <c r="B216" s="15" t="s">
        <v>907</v>
      </c>
      <c r="C216" s="16" t="str">
        <f>VLOOKUP(B216,Closings!$A$1:$AU$340,4,FALSE)</f>
        <v>Villa Healthcare and Rehabilitation Center</v>
      </c>
      <c r="D216" s="16" t="str">
        <f>VLOOKUP(B216,Closings!$A$1:$AU$340,33,FALSE)</f>
        <v>FL</v>
      </c>
      <c r="E216" s="16">
        <f>VLOOKUP(B216,Closings!$A$1:$AU$340,6,FALSE)</f>
        <v>64</v>
      </c>
      <c r="F216" s="20">
        <f>VLOOKUP(B216,Closings!$A$1:$AU$340,5,FALSE)</f>
        <v>21680000</v>
      </c>
      <c r="G216" s="17">
        <f>VLOOKUP(B216,Closings!$A$1:$AU$340,2,FALSE)</f>
        <v>45743</v>
      </c>
      <c r="H216" s="16" t="str">
        <f>VLOOKUP(B216,Closings!$A$1:$AU$340,8,FALSE)</f>
        <v>GREYSTONE FUNDING COMPANY LLC</v>
      </c>
      <c r="I216" s="16" t="str">
        <f>VLOOKUP(B216,Closings!$A$1:$AU$340,40,FALSE)</f>
        <v>GREYSTONE FUNDING COMPANY LLC</v>
      </c>
      <c r="J216" s="16" t="str">
        <f>VLOOKUP(B216,Closings!$A$1:$AU$340,42,FALSE)</f>
        <v>Nursing/ICF</v>
      </c>
    </row>
    <row r="217" spans="1:10">
      <c r="A217" s="14">
        <v>212</v>
      </c>
      <c r="B217" s="15" t="s">
        <v>911</v>
      </c>
      <c r="C217" s="16" t="str">
        <f>VLOOKUP(B217,Closings!$A$1:$AU$340,4,FALSE)</f>
        <v>Wilton Manors Healthcare &amp; Rehabilitation Center</v>
      </c>
      <c r="D217" s="16" t="str">
        <f>VLOOKUP(B217,Closings!$A$1:$AU$340,33,FALSE)</f>
        <v>FL</v>
      </c>
      <c r="E217" s="16">
        <f>VLOOKUP(B217,Closings!$A$1:$AU$340,6,FALSE)</f>
        <v>92</v>
      </c>
      <c r="F217" s="20">
        <f>VLOOKUP(B217,Closings!$A$1:$AU$340,5,FALSE)</f>
        <v>27760000</v>
      </c>
      <c r="G217" s="17">
        <f>VLOOKUP(B217,Closings!$A$1:$AU$340,2,FALSE)</f>
        <v>45743</v>
      </c>
      <c r="H217" s="16" t="str">
        <f>VLOOKUP(B217,Closings!$A$1:$AU$340,8,FALSE)</f>
        <v>GREYSTONE FUNDING COMPANY LLC</v>
      </c>
      <c r="I217" s="16" t="str">
        <f>VLOOKUP(B217,Closings!$A$1:$AU$340,40,FALSE)</f>
        <v>GREYSTONE FUNDING COMPANY LLC</v>
      </c>
      <c r="J217" s="16" t="str">
        <f>VLOOKUP(B217,Closings!$A$1:$AU$340,42,FALSE)</f>
        <v>Nursing/ICF</v>
      </c>
    </row>
    <row r="218" spans="1:10">
      <c r="A218" s="14">
        <v>213</v>
      </c>
      <c r="B218" s="15" t="s">
        <v>914</v>
      </c>
      <c r="C218" s="16" t="str">
        <f>VLOOKUP(B218,Closings!$A$1:$AU$340,4,FALSE)</f>
        <v>Dogwood of New Albany</v>
      </c>
      <c r="D218" s="16" t="str">
        <f>VLOOKUP(B218,Closings!$A$1:$AU$340,33,FALSE)</f>
        <v>MS</v>
      </c>
      <c r="E218" s="16">
        <f>VLOOKUP(B218,Closings!$A$1:$AU$340,6,FALSE)</f>
        <v>40</v>
      </c>
      <c r="F218" s="20">
        <f>VLOOKUP(B218,Closings!$A$1:$AU$340,5,FALSE)</f>
        <v>1207300</v>
      </c>
      <c r="G218" s="17">
        <f>VLOOKUP(B218,Closings!$A$1:$AU$340,2,FALSE)</f>
        <v>45743</v>
      </c>
      <c r="H218" s="16" t="str">
        <f>VLOOKUP(B218,Closings!$A$1:$AU$340,8,FALSE)</f>
        <v>BERKADIA COMMERCIAL MTG</v>
      </c>
      <c r="I218" s="16" t="str">
        <f>VLOOKUP(B218,Closings!$A$1:$AU$340,40,FALSE)</f>
        <v>BERKADIA COMMERCIAL MTG</v>
      </c>
      <c r="J218" s="16" t="str">
        <f>VLOOKUP(B218,Closings!$A$1:$AU$340,42,FALSE)</f>
        <v>Asst'd Livg</v>
      </c>
    </row>
    <row r="219" spans="1:10">
      <c r="A219" s="14">
        <v>214</v>
      </c>
      <c r="B219" s="15" t="s">
        <v>919</v>
      </c>
      <c r="C219" s="16" t="str">
        <f>VLOOKUP(B219,Closings!$A$1:$AU$340,4,FALSE)</f>
        <v>Magnolia Place New Albany</v>
      </c>
      <c r="D219" s="16" t="str">
        <f>VLOOKUP(B219,Closings!$A$1:$AU$340,33,FALSE)</f>
        <v>MS</v>
      </c>
      <c r="E219" s="16">
        <f>VLOOKUP(B219,Closings!$A$1:$AU$340,6,FALSE)</f>
        <v>100</v>
      </c>
      <c r="F219" s="20">
        <f>VLOOKUP(B219,Closings!$A$1:$AU$340,5,FALSE)</f>
        <v>3902600</v>
      </c>
      <c r="G219" s="17">
        <f>VLOOKUP(B219,Closings!$A$1:$AU$340,2,FALSE)</f>
        <v>45743</v>
      </c>
      <c r="H219" s="16" t="str">
        <f>VLOOKUP(B219,Closings!$A$1:$AU$340,8,FALSE)</f>
        <v>BERKADIA COMMERCIAL MTG</v>
      </c>
      <c r="I219" s="16" t="str">
        <f>VLOOKUP(B219,Closings!$A$1:$AU$340,40,FALSE)</f>
        <v>BERKADIA COMMERCIAL MTG</v>
      </c>
      <c r="J219" s="16" t="str">
        <f>VLOOKUP(B219,Closings!$A$1:$AU$340,42,FALSE)</f>
        <v>Asst'd Livg</v>
      </c>
    </row>
    <row r="220" spans="1:10">
      <c r="A220" s="14">
        <v>215</v>
      </c>
      <c r="B220" s="15" t="s">
        <v>922</v>
      </c>
      <c r="C220" s="16" t="str">
        <f>VLOOKUP(B220,Closings!$A$1:$AU$340,4,FALSE)</f>
        <v>Sanctuary Pointe Nursing &amp; Rehab Center</v>
      </c>
      <c r="D220" s="16" t="str">
        <f>VLOOKUP(B220,Closings!$A$1:$AU$340,33,FALSE)</f>
        <v>OH</v>
      </c>
      <c r="E220" s="16">
        <f>VLOOKUP(B220,Closings!$A$1:$AU$340,6,FALSE)</f>
        <v>113</v>
      </c>
      <c r="F220" s="20">
        <f>VLOOKUP(B220,Closings!$A$1:$AU$340,5,FALSE)</f>
        <v>13195100</v>
      </c>
      <c r="G220" s="17">
        <f>VLOOKUP(B220,Closings!$A$1:$AU$340,2,FALSE)</f>
        <v>45742</v>
      </c>
      <c r="H220" s="16" t="str">
        <f>VLOOKUP(B220,Closings!$A$1:$AU$340,8,FALSE)</f>
        <v>VIUM CAPITAL MORTGAGE, LLC</v>
      </c>
      <c r="I220" s="16" t="str">
        <f>VLOOKUP(B220,Closings!$A$1:$AU$340,40,FALSE)</f>
        <v>VIUM CAPITAL MORTGAGE, LLC</v>
      </c>
      <c r="J220" s="16" t="str">
        <f>VLOOKUP(B220,Closings!$A$1:$AU$340,42,FALSE)</f>
        <v>Nursing/ICF</v>
      </c>
    </row>
    <row r="221" spans="1:10">
      <c r="A221" s="14">
        <v>216</v>
      </c>
      <c r="B221" s="15" t="s">
        <v>925</v>
      </c>
      <c r="C221" s="16" t="str">
        <f>VLOOKUP(B221,Closings!$A$1:$AU$340,4,FALSE)</f>
        <v>Crescent Manor Nursing &amp; Rehab</v>
      </c>
      <c r="D221" s="16" t="str">
        <f>VLOOKUP(B221,Closings!$A$1:$AU$340,33,FALSE)</f>
        <v>VT</v>
      </c>
      <c r="E221" s="16">
        <f>VLOOKUP(B221,Closings!$A$1:$AU$340,6,FALSE)</f>
        <v>50</v>
      </c>
      <c r="F221" s="20">
        <f>VLOOKUP(B221,Closings!$A$1:$AU$340,5,FALSE)</f>
        <v>8947500</v>
      </c>
      <c r="G221" s="17">
        <f>VLOOKUP(B221,Closings!$A$1:$AU$340,2,FALSE)</f>
        <v>45742</v>
      </c>
      <c r="H221" s="16" t="str">
        <f>VLOOKUP(B221,Closings!$A$1:$AU$340,8,FALSE)</f>
        <v>LUMENT REAL ESTATE CAPITAL LLC</v>
      </c>
      <c r="I221" s="16" t="str">
        <f>VLOOKUP(B221,Closings!$A$1:$AU$340,40,FALSE)</f>
        <v>FORBRIGHT BANK</v>
      </c>
      <c r="J221" s="16" t="str">
        <f>VLOOKUP(B221,Closings!$A$1:$AU$340,42,FALSE)</f>
        <v>Nursing/ICF</v>
      </c>
    </row>
    <row r="222" spans="1:10">
      <c r="A222" s="14">
        <v>217</v>
      </c>
      <c r="B222" s="15" t="s">
        <v>930</v>
      </c>
      <c r="C222" s="16" t="str">
        <f>VLOOKUP(B222,Closings!$A$1:$AU$340,4,FALSE)</f>
        <v>Meadow Wind Healthcare</v>
      </c>
      <c r="D222" s="16" t="str">
        <f>VLOOKUP(B222,Closings!$A$1:$AU$340,33,FALSE)</f>
        <v>OH</v>
      </c>
      <c r="E222" s="16">
        <f>VLOOKUP(B222,Closings!$A$1:$AU$340,6,FALSE)</f>
        <v>53</v>
      </c>
      <c r="F222" s="20">
        <f>VLOOKUP(B222,Closings!$A$1:$AU$340,5,FALSE)</f>
        <v>8292300</v>
      </c>
      <c r="G222" s="17">
        <f>VLOOKUP(B222,Closings!$A$1:$AU$340,2,FALSE)</f>
        <v>45742</v>
      </c>
      <c r="H222" s="16" t="str">
        <f>VLOOKUP(B222,Closings!$A$1:$AU$340,8,FALSE)</f>
        <v>GREYSTONE FUNDING COMPANY LLC</v>
      </c>
      <c r="I222" s="16" t="str">
        <f>VLOOKUP(B222,Closings!$A$1:$AU$340,40,FALSE)</f>
        <v>GREYSTONE FUNDING COMPANY LLC</v>
      </c>
      <c r="J222" s="16" t="str">
        <f>VLOOKUP(B222,Closings!$A$1:$AU$340,42,FALSE)</f>
        <v>Nursing/ICF</v>
      </c>
    </row>
    <row r="223" spans="1:10">
      <c r="A223" s="14">
        <v>218</v>
      </c>
      <c r="B223" s="15" t="s">
        <v>934</v>
      </c>
      <c r="C223" s="16" t="str">
        <f>VLOOKUP(B223,Closings!$A$1:$AU$340,4,FALSE)</f>
        <v>P0323 Cardinal Magnolia Manor Inman</v>
      </c>
      <c r="D223" s="16" t="str">
        <f>VLOOKUP(B223,Closings!$A$1:$AU$340,33,FALSE)</f>
        <v>SC</v>
      </c>
      <c r="E223" s="16">
        <f>VLOOKUP(B223,Closings!$A$1:$AU$340,6,FALSE)</f>
        <v>90</v>
      </c>
      <c r="F223" s="20">
        <f>VLOOKUP(B223,Closings!$A$1:$AU$340,5,FALSE)</f>
        <v>12424000</v>
      </c>
      <c r="G223" s="17">
        <f>VLOOKUP(B223,Closings!$A$1:$AU$340,2,FALSE)</f>
        <v>45742</v>
      </c>
      <c r="H223" s="16" t="str">
        <f>VLOOKUP(B223,Closings!$A$1:$AU$340,8,FALSE)</f>
        <v>CAPITAL FUNDING LLC</v>
      </c>
      <c r="I223" s="16" t="str">
        <f>VLOOKUP(B223,Closings!$A$1:$AU$340,40,FALSE)</f>
        <v>CAPITAL FUNDING LLC</v>
      </c>
      <c r="J223" s="16" t="str">
        <f>VLOOKUP(B223,Closings!$A$1:$AU$340,42,FALSE)</f>
        <v>Nursing/ICF</v>
      </c>
    </row>
    <row r="224" spans="1:10">
      <c r="A224" s="14">
        <v>219</v>
      </c>
      <c r="B224" s="15" t="s">
        <v>938</v>
      </c>
      <c r="C224" s="16" t="str">
        <f>VLOOKUP(B224,Closings!$A$1:$AU$340,4,FALSE)</f>
        <v>Sterling Care Rockville Nursing</v>
      </c>
      <c r="D224" s="16" t="str">
        <f>VLOOKUP(B224,Closings!$A$1:$AU$340,33,FALSE)</f>
        <v>MD</v>
      </c>
      <c r="E224" s="16">
        <f>VLOOKUP(B224,Closings!$A$1:$AU$340,6,FALSE)</f>
        <v>52</v>
      </c>
      <c r="F224" s="20">
        <f>VLOOKUP(B224,Closings!$A$1:$AU$340,5,FALSE)</f>
        <v>19901500</v>
      </c>
      <c r="G224" s="17">
        <f>VLOOKUP(B224,Closings!$A$1:$AU$340,2,FALSE)</f>
        <v>45742</v>
      </c>
      <c r="H224" s="16" t="str">
        <f>VLOOKUP(B224,Closings!$A$1:$AU$340,8,FALSE)</f>
        <v>LUMENT REAL ESTATE CAPITAL LLC</v>
      </c>
      <c r="I224" s="16" t="str">
        <f>VLOOKUP(B224,Closings!$A$1:$AU$340,40,FALSE)</f>
        <v>FORBRIGHT BANK</v>
      </c>
      <c r="J224" s="16" t="str">
        <f>VLOOKUP(B224,Closings!$A$1:$AU$340,42,FALSE)</f>
        <v>Nursing/ICF</v>
      </c>
    </row>
    <row r="225" spans="1:10">
      <c r="A225" s="14">
        <v>220</v>
      </c>
      <c r="B225" s="15" t="s">
        <v>942</v>
      </c>
      <c r="C225" s="16" t="str">
        <f>VLOOKUP(B225,Closings!$A$1:$AU$340,4,FALSE)</f>
        <v>Palms Care Center</v>
      </c>
      <c r="D225" s="16" t="str">
        <f>VLOOKUP(B225,Closings!$A$1:$AU$340,33,FALSE)</f>
        <v>CA</v>
      </c>
      <c r="E225" s="16">
        <f>VLOOKUP(B225,Closings!$A$1:$AU$340,6,FALSE)</f>
        <v>25</v>
      </c>
      <c r="F225" s="20">
        <f>VLOOKUP(B225,Closings!$A$1:$AU$340,5,FALSE)</f>
        <v>4624700</v>
      </c>
      <c r="G225" s="17">
        <f>VLOOKUP(B225,Closings!$A$1:$AU$340,2,FALSE)</f>
        <v>45740</v>
      </c>
      <c r="H225" s="16" t="str">
        <f>VLOOKUP(B225,Closings!$A$1:$AU$340,8,FALSE)</f>
        <v>GREYSTONE FUNDING COMPANY LLC</v>
      </c>
      <c r="I225" s="16" t="str">
        <f>VLOOKUP(B225,Closings!$A$1:$AU$340,40,FALSE)</f>
        <v>GREYSTONE FUNDING COMPANY LLC</v>
      </c>
      <c r="J225" s="16" t="str">
        <f>VLOOKUP(B225,Closings!$A$1:$AU$340,42,FALSE)</f>
        <v>Nursing/ICF</v>
      </c>
    </row>
    <row r="226" spans="1:10">
      <c r="A226" s="14">
        <v>221</v>
      </c>
      <c r="B226" s="15" t="s">
        <v>946</v>
      </c>
      <c r="C226" s="16" t="str">
        <f>VLOOKUP(B226,Closings!$A$1:$AU$340,4,FALSE)</f>
        <v>Crescent Oaks Memory Care</v>
      </c>
      <c r="D226" s="16" t="str">
        <f>VLOOKUP(B226,Closings!$A$1:$AU$340,33,FALSE)</f>
        <v>CA</v>
      </c>
      <c r="E226" s="16">
        <f>VLOOKUP(B226,Closings!$A$1:$AU$340,6,FALSE)</f>
        <v>44</v>
      </c>
      <c r="F226" s="20">
        <f>VLOOKUP(B226,Closings!$A$1:$AU$340,5,FALSE)</f>
        <v>10160000</v>
      </c>
      <c r="G226" s="17">
        <f>VLOOKUP(B226,Closings!$A$1:$AU$340,2,FALSE)</f>
        <v>45737</v>
      </c>
      <c r="H226" s="16" t="str">
        <f>VLOOKUP(B226,Closings!$A$1:$AU$340,8,FALSE)</f>
        <v>LUMENT REAL ESTATE CAPITAL LLC</v>
      </c>
      <c r="I226" s="16" t="str">
        <f>VLOOKUP(B226,Closings!$A$1:$AU$340,40,FALSE)</f>
        <v>LUMENT REAL ESTATE CAPITAL LLC</v>
      </c>
      <c r="J226" s="16" t="str">
        <f>VLOOKUP(B226,Closings!$A$1:$AU$340,42,FALSE)</f>
        <v>Asst'd Livg</v>
      </c>
    </row>
    <row r="227" spans="1:10">
      <c r="A227" s="14">
        <v>222</v>
      </c>
      <c r="B227" s="15" t="s">
        <v>950</v>
      </c>
      <c r="C227" s="16" t="str">
        <f>VLOOKUP(B227,Closings!$A$1:$AU$340,4,FALSE)</f>
        <v>Silver Oaks Memory Care</v>
      </c>
      <c r="D227" s="16" t="str">
        <f>VLOOKUP(B227,Closings!$A$1:$AU$340,33,FALSE)</f>
        <v>CA</v>
      </c>
      <c r="E227" s="16">
        <f>VLOOKUP(B227,Closings!$A$1:$AU$340,6,FALSE)</f>
        <v>50</v>
      </c>
      <c r="F227" s="20">
        <f>VLOOKUP(B227,Closings!$A$1:$AU$340,5,FALSE)</f>
        <v>10510100</v>
      </c>
      <c r="G227" s="17">
        <f>VLOOKUP(B227,Closings!$A$1:$AU$340,2,FALSE)</f>
        <v>45737</v>
      </c>
      <c r="H227" s="16" t="str">
        <f>VLOOKUP(B227,Closings!$A$1:$AU$340,8,FALSE)</f>
        <v>LUMENT REAL ESTATE CAPITAL LLC</v>
      </c>
      <c r="I227" s="16" t="str">
        <f>VLOOKUP(B227,Closings!$A$1:$AU$340,40,FALSE)</f>
        <v>LUMENT REAL ESTATE CAPITAL LLC</v>
      </c>
      <c r="J227" s="16" t="str">
        <f>VLOOKUP(B227,Closings!$A$1:$AU$340,42,FALSE)</f>
        <v>Asst'd Livg</v>
      </c>
    </row>
    <row r="228" spans="1:10">
      <c r="A228" s="14">
        <v>223</v>
      </c>
      <c r="B228" s="15" t="s">
        <v>953</v>
      </c>
      <c r="C228" s="16" t="str">
        <f>VLOOKUP(B228,Closings!$A$1:$AU$340,4,FALSE)</f>
        <v>Brentwood by the Bay</v>
      </c>
      <c r="D228" s="16" t="str">
        <f>VLOOKUP(B228,Closings!$A$1:$AU$340,33,FALSE)</f>
        <v>RI</v>
      </c>
      <c r="E228" s="16">
        <f>VLOOKUP(B228,Closings!$A$1:$AU$340,6,FALSE)</f>
        <v>136</v>
      </c>
      <c r="F228" s="20">
        <f>VLOOKUP(B228,Closings!$A$1:$AU$340,5,FALSE)</f>
        <v>10245900</v>
      </c>
      <c r="G228" s="17">
        <f>VLOOKUP(B228,Closings!$A$1:$AU$340,2,FALSE)</f>
        <v>45736</v>
      </c>
      <c r="H228" s="16" t="str">
        <f>VLOOKUP(B228,Closings!$A$1:$AU$340,8,FALSE)</f>
        <v>DWIGHT CAPITAL LLC</v>
      </c>
      <c r="I228" s="16" t="str">
        <f>VLOOKUP(B228,Closings!$A$1:$AU$340,40,FALSE)</f>
        <v>DWIGHT CAPITAL LLC</v>
      </c>
      <c r="J228" s="16" t="str">
        <f>VLOOKUP(B228,Closings!$A$1:$AU$340,42,FALSE)</f>
        <v>Asst'd Livg</v>
      </c>
    </row>
    <row r="229" spans="1:10">
      <c r="A229" s="14">
        <v>224</v>
      </c>
      <c r="B229" s="15" t="s">
        <v>957</v>
      </c>
      <c r="C229" s="16" t="str">
        <f>VLOOKUP(B229,Closings!$A$1:$AU$340,4,FALSE)</f>
        <v>Lakeside Center for Rehabilitation and Healing</v>
      </c>
      <c r="D229" s="16" t="str">
        <f>VLOOKUP(B229,Closings!$A$1:$AU$340,33,FALSE)</f>
        <v>FL</v>
      </c>
      <c r="E229" s="16">
        <f>VLOOKUP(B229,Closings!$A$1:$AU$340,6,FALSE)</f>
        <v>65</v>
      </c>
      <c r="F229" s="20">
        <f>VLOOKUP(B229,Closings!$A$1:$AU$340,5,FALSE)</f>
        <v>22005800</v>
      </c>
      <c r="G229" s="17">
        <f>VLOOKUP(B229,Closings!$A$1:$AU$340,2,FALSE)</f>
        <v>45736</v>
      </c>
      <c r="H229" s="16" t="str">
        <f>VLOOKUP(B229,Closings!$A$1:$AU$340,8,FALSE)</f>
        <v>GREYSTONE FUNDING COMPANY LLC</v>
      </c>
      <c r="I229" s="16" t="str">
        <f>VLOOKUP(B229,Closings!$A$1:$AU$340,40,FALSE)</f>
        <v>GREYSTONE FUNDING COMPANY LLC</v>
      </c>
      <c r="J229" s="16" t="str">
        <f>VLOOKUP(B229,Closings!$A$1:$AU$340,42,FALSE)</f>
        <v>Nursing/ICF</v>
      </c>
    </row>
    <row r="230" spans="1:10">
      <c r="A230" s="14">
        <v>225</v>
      </c>
      <c r="B230" s="15" t="s">
        <v>961</v>
      </c>
      <c r="C230" s="16" t="str">
        <f>VLOOKUP(B230,Closings!$A$1:$AU$340,4,FALSE)</f>
        <v>Complete Care at Arbors</v>
      </c>
      <c r="D230" s="16" t="str">
        <f>VLOOKUP(B230,Closings!$A$1:$AU$340,33,FALSE)</f>
        <v>NJ</v>
      </c>
      <c r="E230" s="16">
        <f>VLOOKUP(B230,Closings!$A$1:$AU$340,6,FALSE)</f>
        <v>72</v>
      </c>
      <c r="F230" s="20">
        <f>VLOOKUP(B230,Closings!$A$1:$AU$340,5,FALSE)</f>
        <v>22888000</v>
      </c>
      <c r="G230" s="17">
        <f>VLOOKUP(B230,Closings!$A$1:$AU$340,2,FALSE)</f>
        <v>45735</v>
      </c>
      <c r="H230" s="16" t="str">
        <f>VLOOKUP(B230,Closings!$A$1:$AU$340,8,FALSE)</f>
        <v>KEYBANK NA</v>
      </c>
      <c r="I230" s="16" t="str">
        <f>VLOOKUP(B230,Closings!$A$1:$AU$340,40,FALSE)</f>
        <v>KEYBANK NA</v>
      </c>
      <c r="J230" s="16" t="str">
        <f>VLOOKUP(B230,Closings!$A$1:$AU$340,42,FALSE)</f>
        <v>Nursing/ICF</v>
      </c>
    </row>
    <row r="231" spans="1:10">
      <c r="A231" s="14">
        <v>226</v>
      </c>
      <c r="B231" s="15" t="s">
        <v>965</v>
      </c>
      <c r="C231" s="16" t="str">
        <f>VLOOKUP(B231,Closings!$A$1:$AU$340,4,FALSE)</f>
        <v>Continental Manor Nursing and Rehab Center</v>
      </c>
      <c r="D231" s="16" t="str">
        <f>VLOOKUP(B231,Closings!$A$1:$AU$340,33,FALSE)</f>
        <v>OH</v>
      </c>
      <c r="E231" s="16">
        <f>VLOOKUP(B231,Closings!$A$1:$AU$340,6,FALSE)</f>
        <v>43</v>
      </c>
      <c r="F231" s="20">
        <f>VLOOKUP(B231,Closings!$A$1:$AU$340,5,FALSE)</f>
        <v>10428700</v>
      </c>
      <c r="G231" s="17">
        <f>VLOOKUP(B231,Closings!$A$1:$AU$340,2,FALSE)</f>
        <v>45735</v>
      </c>
      <c r="H231" s="16" t="str">
        <f>VLOOKUP(B231,Closings!$A$1:$AU$340,8,FALSE)</f>
        <v>DWIGHT CAPITAL LLC</v>
      </c>
      <c r="I231" s="16" t="str">
        <f>VLOOKUP(B231,Closings!$A$1:$AU$340,40,FALSE)</f>
        <v>DWIGHT CAPITAL LLC</v>
      </c>
      <c r="J231" s="16" t="str">
        <f>VLOOKUP(B231,Closings!$A$1:$AU$340,42,FALSE)</f>
        <v>Nursing/ICF</v>
      </c>
    </row>
    <row r="232" spans="1:10">
      <c r="A232" s="14">
        <v>227</v>
      </c>
      <c r="B232" s="15" t="s">
        <v>969</v>
      </c>
      <c r="C232" s="16" t="str">
        <f>VLOOKUP(B232,Closings!$A$1:$AU$340,4,FALSE)</f>
        <v>Katherine Luther Residential HC Rehab Ctr</v>
      </c>
      <c r="D232" s="16" t="str">
        <f>VLOOKUP(B232,Closings!$A$1:$AU$340,33,FALSE)</f>
        <v>NY</v>
      </c>
      <c r="E232" s="16">
        <f>VLOOKUP(B232,Closings!$A$1:$AU$340,6,FALSE)</f>
        <v>90</v>
      </c>
      <c r="F232" s="20">
        <f>VLOOKUP(B232,Closings!$A$1:$AU$340,5,FALSE)</f>
        <v>4886400</v>
      </c>
      <c r="G232" s="17">
        <f>VLOOKUP(B232,Closings!$A$1:$AU$340,2,FALSE)</f>
        <v>45729</v>
      </c>
      <c r="H232" s="16" t="str">
        <f>VLOOKUP(B232,Closings!$A$1:$AU$340,8,FALSE)</f>
        <v>CENTURY HEALTH &amp; HOUSING CAPITAL, LLC</v>
      </c>
      <c r="I232" s="16" t="str">
        <f>VLOOKUP(B232,Closings!$A$1:$AU$340,40,FALSE)</f>
        <v>CENTURY HEALTH &amp; HOUSING CAPITAL, LLC</v>
      </c>
      <c r="J232" s="16" t="str">
        <f>VLOOKUP(B232,Closings!$A$1:$AU$340,42,FALSE)</f>
        <v>Nursing/ICF</v>
      </c>
    </row>
    <row r="233" spans="1:10">
      <c r="A233" s="14">
        <v>228</v>
      </c>
      <c r="B233" s="15" t="s">
        <v>975</v>
      </c>
      <c r="C233" s="16" t="str">
        <f>VLOOKUP(B233,Closings!$A$1:$AU$340,4,FALSE)</f>
        <v>Palm Gardens Center for Nursing and Rehabilitation</v>
      </c>
      <c r="D233" s="16" t="str">
        <f>VLOOKUP(B233,Closings!$A$1:$AU$340,33,FALSE)</f>
        <v>NY</v>
      </c>
      <c r="E233" s="16">
        <f>VLOOKUP(B233,Closings!$A$1:$AU$340,6,FALSE)</f>
        <v>125</v>
      </c>
      <c r="F233" s="20">
        <f>VLOOKUP(B233,Closings!$A$1:$AU$340,5,FALSE)</f>
        <v>48757100</v>
      </c>
      <c r="G233" s="17">
        <f>VLOOKUP(B233,Closings!$A$1:$AU$340,2,FALSE)</f>
        <v>45729</v>
      </c>
      <c r="H233" s="16" t="str">
        <f>VLOOKUP(B233,Closings!$A$1:$AU$340,8,FALSE)</f>
        <v>DWIGHT CAPITAL LLC</v>
      </c>
      <c r="I233" s="16" t="str">
        <f>VLOOKUP(B233,Closings!$A$1:$AU$340,40,FALSE)</f>
        <v>DWIGHT CAPITAL LLC</v>
      </c>
      <c r="J233" s="16" t="str">
        <f>VLOOKUP(B233,Closings!$A$1:$AU$340,42,FALSE)</f>
        <v>Nursing/ICF</v>
      </c>
    </row>
    <row r="234" spans="1:10">
      <c r="A234" s="14">
        <v>229</v>
      </c>
      <c r="B234" s="15" t="s">
        <v>979</v>
      </c>
      <c r="C234" s="16" t="str">
        <f>VLOOKUP(B234,Closings!$A$1:$AU$340,4,FALSE)</f>
        <v>Las Alturas Nursing &amp; Transitional Care</v>
      </c>
      <c r="D234" s="16" t="str">
        <f>VLOOKUP(B234,Closings!$A$1:$AU$340,33,FALSE)</f>
        <v>TX</v>
      </c>
      <c r="E234" s="16">
        <f>VLOOKUP(B234,Closings!$A$1:$AU$340,6,FALSE)</f>
        <v>69</v>
      </c>
      <c r="F234" s="20">
        <f>VLOOKUP(B234,Closings!$A$1:$AU$340,5,FALSE)</f>
        <v>14500000</v>
      </c>
      <c r="G234" s="17">
        <f>VLOOKUP(B234,Closings!$A$1:$AU$340,2,FALSE)</f>
        <v>45729</v>
      </c>
      <c r="H234" s="16" t="str">
        <f>VLOOKUP(B234,Closings!$A$1:$AU$340,8,FALSE)</f>
        <v>VIUM CAPITAL MORTGAGE, LLC</v>
      </c>
      <c r="I234" s="16" t="str">
        <f>VLOOKUP(B234,Closings!$A$1:$AU$340,40,FALSE)</f>
        <v>VIUM CAPITAL MORTGAGE, LLC</v>
      </c>
      <c r="J234" s="16" t="str">
        <f>VLOOKUP(B234,Closings!$A$1:$AU$340,42,FALSE)</f>
        <v>Nursing/ICF</v>
      </c>
    </row>
    <row r="235" spans="1:10">
      <c r="A235" s="14">
        <v>230</v>
      </c>
      <c r="B235" s="15" t="s">
        <v>983</v>
      </c>
      <c r="C235" s="16" t="str">
        <f>VLOOKUP(B235,Closings!$A$1:$AU$340,4,FALSE)</f>
        <v>Orchard Hill Rehabilitation and Healthcare Center</v>
      </c>
      <c r="D235" s="16" t="str">
        <f>VLOOKUP(B235,Closings!$A$1:$AU$340,33,FALSE)</f>
        <v>MD</v>
      </c>
      <c r="E235" s="16">
        <f>VLOOKUP(B235,Closings!$A$1:$AU$340,6,FALSE)</f>
        <v>59</v>
      </c>
      <c r="F235" s="20">
        <f>VLOOKUP(B235,Closings!$A$1:$AU$340,5,FALSE)</f>
        <v>15693200</v>
      </c>
      <c r="G235" s="17">
        <f>VLOOKUP(B235,Closings!$A$1:$AU$340,2,FALSE)</f>
        <v>45728</v>
      </c>
      <c r="H235" s="16" t="str">
        <f>VLOOKUP(B235,Closings!$A$1:$AU$340,8,FALSE)</f>
        <v>NEWPOINT REAL ESTATE CAPITAL</v>
      </c>
      <c r="I235" s="16" t="str">
        <f>VLOOKUP(B235,Closings!$A$1:$AU$340,40,FALSE)</f>
        <v>NEWPOINT REAL ESTATE CAPITAL</v>
      </c>
      <c r="J235" s="16" t="str">
        <f>VLOOKUP(B235,Closings!$A$1:$AU$340,42,FALSE)</f>
        <v>Nursing/ICF</v>
      </c>
    </row>
    <row r="236" spans="1:10">
      <c r="A236" s="14">
        <v>231</v>
      </c>
      <c r="B236" s="15" t="s">
        <v>986</v>
      </c>
      <c r="C236" s="16" t="str">
        <f>VLOOKUP(B236,Closings!$A$1:$AU$340,4,FALSE)</f>
        <v>Willow Brook Rehabilitation and Healthcare Center</v>
      </c>
      <c r="D236" s="16" t="str">
        <f>VLOOKUP(B236,Closings!$A$1:$AU$340,33,FALSE)</f>
        <v>PA</v>
      </c>
      <c r="E236" s="16">
        <f>VLOOKUP(B236,Closings!$A$1:$AU$340,6,FALSE)</f>
        <v>70</v>
      </c>
      <c r="F236" s="20">
        <f>VLOOKUP(B236,Closings!$A$1:$AU$340,5,FALSE)</f>
        <v>19680000</v>
      </c>
      <c r="G236" s="17">
        <f>VLOOKUP(B236,Closings!$A$1:$AU$340,2,FALSE)</f>
        <v>45727</v>
      </c>
      <c r="H236" s="16" t="str">
        <f>VLOOKUP(B236,Closings!$A$1:$AU$340,8,FALSE)</f>
        <v>DWIGHT CAPITAL LLC</v>
      </c>
      <c r="I236" s="16" t="str">
        <f>VLOOKUP(B236,Closings!$A$1:$AU$340,40,FALSE)</f>
        <v>DWIGHT CAPITAL LLC</v>
      </c>
      <c r="J236" s="16" t="str">
        <f>VLOOKUP(B236,Closings!$A$1:$AU$340,42,FALSE)</f>
        <v>Nursing/ICF</v>
      </c>
    </row>
    <row r="237" spans="1:10">
      <c r="A237" s="14">
        <v>232</v>
      </c>
      <c r="B237" s="15" t="s">
        <v>990</v>
      </c>
      <c r="C237" s="16" t="str">
        <f>VLOOKUP(B237,Closings!$A$1:$AU$340,4,FALSE)</f>
        <v>Divine Rehabilitation and Nursing at St Croix</v>
      </c>
      <c r="D237" s="16" t="str">
        <f>VLOOKUP(B237,Closings!$A$1:$AU$340,33,FALSE)</f>
        <v>WI</v>
      </c>
      <c r="E237" s="16">
        <f>VLOOKUP(B237,Closings!$A$1:$AU$340,6,FALSE)</f>
        <v>8</v>
      </c>
      <c r="F237" s="20">
        <f>VLOOKUP(B237,Closings!$A$1:$AU$340,5,FALSE)</f>
        <v>4942300</v>
      </c>
      <c r="G237" s="17">
        <f>VLOOKUP(B237,Closings!$A$1:$AU$340,2,FALSE)</f>
        <v>45722</v>
      </c>
      <c r="H237" s="16" t="str">
        <f>VLOOKUP(B237,Closings!$A$1:$AU$340,8,FALSE)</f>
        <v>DWIGHT CAPITAL LLC</v>
      </c>
      <c r="I237" s="16" t="str">
        <f>VLOOKUP(B237,Closings!$A$1:$AU$340,40,FALSE)</f>
        <v>DWIGHT CAPITAL LLC</v>
      </c>
      <c r="J237" s="16" t="str">
        <f>VLOOKUP(B237,Closings!$A$1:$AU$340,42,FALSE)</f>
        <v>Nursing/ICF</v>
      </c>
    </row>
    <row r="238" spans="1:10">
      <c r="A238" s="14">
        <v>233</v>
      </c>
      <c r="B238" s="15" t="s">
        <v>994</v>
      </c>
      <c r="C238" s="16" t="str">
        <f>VLOOKUP(B238,Closings!$A$1:$AU$340,4,FALSE)</f>
        <v>Pillars of Mankato</v>
      </c>
      <c r="D238" s="16" t="str">
        <f>VLOOKUP(B238,Closings!$A$1:$AU$340,33,FALSE)</f>
        <v>MN</v>
      </c>
      <c r="E238" s="16">
        <f>VLOOKUP(B238,Closings!$A$1:$AU$340,6,FALSE)</f>
        <v>280</v>
      </c>
      <c r="F238" s="20">
        <f>VLOOKUP(B238,Closings!$A$1:$AU$340,5,FALSE)</f>
        <v>24024400</v>
      </c>
      <c r="G238" s="17">
        <f>VLOOKUP(B238,Closings!$A$1:$AU$340,2,FALSE)</f>
        <v>45722</v>
      </c>
      <c r="H238" s="16" t="str">
        <f>VLOOKUP(B238,Closings!$A$1:$AU$340,8,FALSE)</f>
        <v>COLLIERS MORTGAGE LLC</v>
      </c>
      <c r="I238" s="16" t="str">
        <f>VLOOKUP(B238,Closings!$A$1:$AU$340,40,FALSE)</f>
        <v>COLLIERS MORTGAGE LLC</v>
      </c>
      <c r="J238" s="16" t="str">
        <f>VLOOKUP(B238,Closings!$A$1:$AU$340,42,FALSE)</f>
        <v>Asst'd Livg</v>
      </c>
    </row>
    <row r="239" spans="1:10">
      <c r="A239" s="14">
        <v>234</v>
      </c>
      <c r="B239" s="15" t="s">
        <v>999</v>
      </c>
      <c r="C239" s="16" t="str">
        <f>VLOOKUP(B239,Closings!$A$1:$AU$340,4,FALSE)</f>
        <v>Chicopee Rehabilitation and Nursing Center</v>
      </c>
      <c r="D239" s="16" t="str">
        <f>VLOOKUP(B239,Closings!$A$1:$AU$340,33,FALSE)</f>
        <v>MA</v>
      </c>
      <c r="E239" s="16">
        <f>VLOOKUP(B239,Closings!$A$1:$AU$340,6,FALSE)</f>
        <v>30</v>
      </c>
      <c r="F239" s="20">
        <f>VLOOKUP(B239,Closings!$A$1:$AU$340,5,FALSE)</f>
        <v>5600000</v>
      </c>
      <c r="G239" s="17">
        <f>VLOOKUP(B239,Closings!$A$1:$AU$340,2,FALSE)</f>
        <v>45715</v>
      </c>
      <c r="H239" s="16" t="str">
        <f>VLOOKUP(B239,Closings!$A$1:$AU$340,8,FALSE)</f>
        <v>LUMENT REAL ESTATE CAPITAL LLC</v>
      </c>
      <c r="I239" s="16" t="str">
        <f>VLOOKUP(B239,Closings!$A$1:$AU$340,40,FALSE)</f>
        <v>LUMENT REAL ESTATE CAPITAL LLC</v>
      </c>
      <c r="J239" s="16" t="str">
        <f>VLOOKUP(B239,Closings!$A$1:$AU$340,42,FALSE)</f>
        <v>Nursing/ICF</v>
      </c>
    </row>
    <row r="240" spans="1:10">
      <c r="A240" s="14">
        <v>235</v>
      </c>
      <c r="B240" s="15" t="s">
        <v>1003</v>
      </c>
      <c r="C240" s="16" t="str">
        <f>VLOOKUP(B240,Closings!$A$1:$AU$340,4,FALSE)</f>
        <v>Lancaster Grove Senior Living</v>
      </c>
      <c r="D240" s="16" t="str">
        <f>VLOOKUP(B240,Closings!$A$1:$AU$340,33,FALSE)</f>
        <v>SC</v>
      </c>
      <c r="E240" s="16">
        <f>VLOOKUP(B240,Closings!$A$1:$AU$340,6,FALSE)</f>
        <v>95</v>
      </c>
      <c r="F240" s="20">
        <f>VLOOKUP(B240,Closings!$A$1:$AU$340,5,FALSE)</f>
        <v>8904000</v>
      </c>
      <c r="G240" s="17">
        <f>VLOOKUP(B240,Closings!$A$1:$AU$340,2,FALSE)</f>
        <v>45715</v>
      </c>
      <c r="H240" s="16" t="str">
        <f>VLOOKUP(B240,Closings!$A$1:$AU$340,8,FALSE)</f>
        <v>WALKER AND DUNLOP LLC</v>
      </c>
      <c r="I240" s="16" t="str">
        <f>VLOOKUP(B240,Closings!$A$1:$AU$340,40,FALSE)</f>
        <v>WALKER AND DUNLOP LLC</v>
      </c>
      <c r="J240" s="16" t="str">
        <f>VLOOKUP(B240,Closings!$A$1:$AU$340,42,FALSE)</f>
        <v>Board &amp; Care</v>
      </c>
    </row>
    <row r="241" spans="1:10">
      <c r="A241" s="14">
        <v>236</v>
      </c>
      <c r="B241" s="15" t="s">
        <v>1006</v>
      </c>
      <c r="C241" s="16" t="str">
        <f>VLOOKUP(B241,Closings!$A$1:$AU$340,4,FALSE)</f>
        <v>Prestige Rehab and Nursing</v>
      </c>
      <c r="D241" s="16" t="str">
        <f>VLOOKUP(B241,Closings!$A$1:$AU$340,33,FALSE)</f>
        <v>OH</v>
      </c>
      <c r="E241" s="16">
        <f>VLOOKUP(B241,Closings!$A$1:$AU$340,6,FALSE)</f>
        <v>48</v>
      </c>
      <c r="F241" s="20">
        <f>VLOOKUP(B241,Closings!$A$1:$AU$340,5,FALSE)</f>
        <v>5215400</v>
      </c>
      <c r="G241" s="17">
        <f>VLOOKUP(B241,Closings!$A$1:$AU$340,2,FALSE)</f>
        <v>45715</v>
      </c>
      <c r="H241" s="16" t="str">
        <f>VLOOKUP(B241,Closings!$A$1:$AU$340,8,FALSE)</f>
        <v>DWIGHT CAPITAL LLC</v>
      </c>
      <c r="I241" s="16" t="str">
        <f>VLOOKUP(B241,Closings!$A$1:$AU$340,40,FALSE)</f>
        <v>DWIGHT CAPITAL LLC</v>
      </c>
      <c r="J241" s="16" t="str">
        <f>VLOOKUP(B241,Closings!$A$1:$AU$340,42,FALSE)</f>
        <v>Nursing/ICF</v>
      </c>
    </row>
    <row r="242" spans="1:10">
      <c r="A242" s="14">
        <v>237</v>
      </c>
      <c r="B242" s="15" t="s">
        <v>1009</v>
      </c>
      <c r="C242" s="16" t="str">
        <f>VLOOKUP(B242,Closings!$A$1:$AU$340,4,FALSE)</f>
        <v>Deer Creek Lodge</v>
      </c>
      <c r="D242" s="16" t="str">
        <f>VLOOKUP(B242,Closings!$A$1:$AU$340,33,FALSE)</f>
        <v>OH</v>
      </c>
      <c r="E242" s="16">
        <f>VLOOKUP(B242,Closings!$A$1:$AU$340,6,FALSE)</f>
        <v>290</v>
      </c>
      <c r="F242" s="20">
        <f>VLOOKUP(B242,Closings!$A$1:$AU$340,5,FALSE)</f>
        <v>24960000</v>
      </c>
      <c r="G242" s="17">
        <f>VLOOKUP(B242,Closings!$A$1:$AU$340,2,FALSE)</f>
        <v>45715</v>
      </c>
      <c r="H242" s="16" t="str">
        <f>VLOOKUP(B242,Closings!$A$1:$AU$340,8,FALSE)</f>
        <v>GREYSTONE FUNDING COMPANY LLC</v>
      </c>
      <c r="I242" s="16" t="str">
        <f>VLOOKUP(B242,Closings!$A$1:$AU$340,40,FALSE)</f>
        <v>GREYSTONE FUNDING COMPANY LLC</v>
      </c>
      <c r="J242" s="16" t="str">
        <f>VLOOKUP(B242,Closings!$A$1:$AU$340,42,FALSE)</f>
        <v>Board &amp; Care</v>
      </c>
    </row>
    <row r="243" spans="1:10">
      <c r="A243" s="14">
        <v>238</v>
      </c>
      <c r="B243" s="15" t="s">
        <v>1012</v>
      </c>
      <c r="C243" s="16" t="str">
        <f>VLOOKUP(B243,Closings!$A$1:$AU$340,4,FALSE)</f>
        <v>The Inn at Ashland Woods</v>
      </c>
      <c r="D243" s="16" t="str">
        <f>VLOOKUP(B243,Closings!$A$1:$AU$340,33,FALSE)</f>
        <v>OH</v>
      </c>
      <c r="E243" s="16">
        <f>VLOOKUP(B243,Closings!$A$1:$AU$340,6,FALSE)</f>
        <v>116</v>
      </c>
      <c r="F243" s="20">
        <f>VLOOKUP(B243,Closings!$A$1:$AU$340,5,FALSE)</f>
        <v>10672000</v>
      </c>
      <c r="G243" s="17">
        <f>VLOOKUP(B243,Closings!$A$1:$AU$340,2,FALSE)</f>
        <v>45714</v>
      </c>
      <c r="H243" s="16" t="str">
        <f>VLOOKUP(B243,Closings!$A$1:$AU$340,8,FALSE)</f>
        <v>VIUM CAPITAL MORTGAGE, LLC</v>
      </c>
      <c r="I243" s="16" t="str">
        <f>VLOOKUP(B243,Closings!$A$1:$AU$340,40,FALSE)</f>
        <v>VIUM CAPITAL MORTGAGE, LLC</v>
      </c>
      <c r="J243" s="16" t="str">
        <f>VLOOKUP(B243,Closings!$A$1:$AU$340,42,FALSE)</f>
        <v>Asst'd Livg</v>
      </c>
    </row>
    <row r="244" spans="1:10">
      <c r="A244" s="14">
        <v>239</v>
      </c>
      <c r="B244" s="15" t="s">
        <v>1015</v>
      </c>
      <c r="C244" s="16" t="str">
        <f>VLOOKUP(B244,Closings!$A$1:$AU$340,4,FALSE)</f>
        <v>Autumn Care of Altavista</v>
      </c>
      <c r="D244" s="16" t="str">
        <f>VLOOKUP(B244,Closings!$A$1:$AU$340,33,FALSE)</f>
        <v>VA</v>
      </c>
      <c r="E244" s="16">
        <f>VLOOKUP(B244,Closings!$A$1:$AU$340,6,FALSE)</f>
        <v>68</v>
      </c>
      <c r="F244" s="20">
        <f>VLOOKUP(B244,Closings!$A$1:$AU$340,5,FALSE)</f>
        <v>15659200</v>
      </c>
      <c r="G244" s="17">
        <f>VLOOKUP(B244,Closings!$A$1:$AU$340,2,FALSE)</f>
        <v>45714</v>
      </c>
      <c r="H244" s="16" t="str">
        <f>VLOOKUP(B244,Closings!$A$1:$AU$340,8,FALSE)</f>
        <v>LUMENT REAL ESTATE CAPITAL LLC</v>
      </c>
      <c r="I244" s="16" t="str">
        <f>VLOOKUP(B244,Closings!$A$1:$AU$340,40,FALSE)</f>
        <v>LUMENT REAL ESTATE CAPITAL LLC</v>
      </c>
      <c r="J244" s="16" t="str">
        <f>VLOOKUP(B244,Closings!$A$1:$AU$340,42,FALSE)</f>
        <v>Nursing/ICF</v>
      </c>
    </row>
    <row r="245" spans="1:10">
      <c r="A245" s="14">
        <v>240</v>
      </c>
      <c r="B245" s="15" t="s">
        <v>1019</v>
      </c>
      <c r="C245" s="16" t="str">
        <f>VLOOKUP(B245,Closings!$A$1:$AU$340,4,FALSE)</f>
        <v>Bath Creek Estates</v>
      </c>
      <c r="D245" s="16" t="str">
        <f>VLOOKUP(B245,Closings!$A$1:$AU$340,33,FALSE)</f>
        <v>OH</v>
      </c>
      <c r="E245" s="16">
        <f>VLOOKUP(B245,Closings!$A$1:$AU$340,6,FALSE)</f>
        <v>83</v>
      </c>
      <c r="F245" s="20">
        <f>VLOOKUP(B245,Closings!$A$1:$AU$340,5,FALSE)</f>
        <v>9805400</v>
      </c>
      <c r="G245" s="17">
        <f>VLOOKUP(B245,Closings!$A$1:$AU$340,2,FALSE)</f>
        <v>45714</v>
      </c>
      <c r="H245" s="16" t="str">
        <f>VLOOKUP(B245,Closings!$A$1:$AU$340,8,FALSE)</f>
        <v>LUMENT REAL ESTATE CAPITAL LLC</v>
      </c>
      <c r="I245" s="16" t="str">
        <f>VLOOKUP(B245,Closings!$A$1:$AU$340,40,FALSE)</f>
        <v>LUMENT REAL ESTATE CAPITAL LLC</v>
      </c>
      <c r="J245" s="16" t="str">
        <f>VLOOKUP(B245,Closings!$A$1:$AU$340,42,FALSE)</f>
        <v>Nursing/ICF</v>
      </c>
    </row>
    <row r="246" spans="1:10">
      <c r="A246" s="14">
        <v>241</v>
      </c>
      <c r="B246" s="15" t="s">
        <v>1023</v>
      </c>
      <c r="C246" s="16" t="str">
        <f>VLOOKUP(B246,Closings!$A$1:$AU$340,4,FALSE)</f>
        <v>Nova Health and Rehab Center</v>
      </c>
      <c r="D246" s="16" t="str">
        <f>VLOOKUP(B246,Closings!$A$1:$AU$340,33,FALSE)</f>
        <v>VA</v>
      </c>
      <c r="E246" s="16">
        <f>VLOOKUP(B246,Closings!$A$1:$AU$340,6,FALSE)</f>
        <v>48</v>
      </c>
      <c r="F246" s="20">
        <f>VLOOKUP(B246,Closings!$A$1:$AU$340,5,FALSE)</f>
        <v>9968300</v>
      </c>
      <c r="G246" s="17">
        <f>VLOOKUP(B246,Closings!$A$1:$AU$340,2,FALSE)</f>
        <v>45714</v>
      </c>
      <c r="H246" s="16" t="str">
        <f>VLOOKUP(B246,Closings!$A$1:$AU$340,8,FALSE)</f>
        <v>LUMENT REAL ESTATE CAPITAL LLC</v>
      </c>
      <c r="I246" s="16" t="str">
        <f>VLOOKUP(B246,Closings!$A$1:$AU$340,40,FALSE)</f>
        <v>LUMENT REAL ESTATE CAPITAL LLC</v>
      </c>
      <c r="J246" s="16" t="str">
        <f>VLOOKUP(B246,Closings!$A$1:$AU$340,42,FALSE)</f>
        <v>Nursing/ICF</v>
      </c>
    </row>
    <row r="247" spans="1:10">
      <c r="A247" s="14">
        <v>242</v>
      </c>
      <c r="B247" s="15" t="s">
        <v>1027</v>
      </c>
      <c r="C247" s="16" t="str">
        <f>VLOOKUP(B247,Closings!$A$1:$AU$340,4,FALSE)</f>
        <v>Autumn Care of Statesville</v>
      </c>
      <c r="D247" s="16" t="str">
        <f>VLOOKUP(B247,Closings!$A$1:$AU$340,33,FALSE)</f>
        <v>NC</v>
      </c>
      <c r="E247" s="16">
        <f>VLOOKUP(B247,Closings!$A$1:$AU$340,6,FALSE)</f>
        <v>81</v>
      </c>
      <c r="F247" s="20">
        <f>VLOOKUP(B247,Closings!$A$1:$AU$340,5,FALSE)</f>
        <v>16124300</v>
      </c>
      <c r="G247" s="17">
        <f>VLOOKUP(B247,Closings!$A$1:$AU$340,2,FALSE)</f>
        <v>45714</v>
      </c>
      <c r="H247" s="16" t="str">
        <f>VLOOKUP(B247,Closings!$A$1:$AU$340,8,FALSE)</f>
        <v>LUMENT REAL ESTATE CAPITAL LLC</v>
      </c>
      <c r="I247" s="16" t="str">
        <f>VLOOKUP(B247,Closings!$A$1:$AU$340,40,FALSE)</f>
        <v>LUMENT REAL ESTATE CAPITAL LLC</v>
      </c>
      <c r="J247" s="16" t="str">
        <f>VLOOKUP(B247,Closings!$A$1:$AU$340,42,FALSE)</f>
        <v>Nursing/ICF</v>
      </c>
    </row>
    <row r="248" spans="1:10">
      <c r="A248" s="14">
        <v>243</v>
      </c>
      <c r="B248" s="15" t="s">
        <v>1031</v>
      </c>
      <c r="C248" s="16" t="str">
        <f>VLOOKUP(B248,Closings!$A$1:$AU$340,4,FALSE)</f>
        <v>Hilltop Healthcare and Rehabilitation Center</v>
      </c>
      <c r="D248" s="16" t="str">
        <f>VLOOKUP(B248,Closings!$A$1:$AU$340,33,FALSE)</f>
        <v>PA</v>
      </c>
      <c r="E248" s="16">
        <f>VLOOKUP(B248,Closings!$A$1:$AU$340,6,FALSE)</f>
        <v>67</v>
      </c>
      <c r="F248" s="20">
        <f>VLOOKUP(B248,Closings!$A$1:$AU$340,5,FALSE)</f>
        <v>11600000</v>
      </c>
      <c r="G248" s="17">
        <f>VLOOKUP(B248,Closings!$A$1:$AU$340,2,FALSE)</f>
        <v>45714</v>
      </c>
      <c r="H248" s="16" t="str">
        <f>VLOOKUP(B248,Closings!$A$1:$AU$340,8,FALSE)</f>
        <v>GREYSTONE FUNDING COMPANY LLC</v>
      </c>
      <c r="I248" s="16" t="str">
        <f>VLOOKUP(B248,Closings!$A$1:$AU$340,40,FALSE)</f>
        <v>GREYSTONE FUNDING COMPANY LLC</v>
      </c>
      <c r="J248" s="16" t="str">
        <f>VLOOKUP(B248,Closings!$A$1:$AU$340,42,FALSE)</f>
        <v>Nursing/ICF</v>
      </c>
    </row>
    <row r="249" spans="1:10">
      <c r="A249" s="14">
        <v>244</v>
      </c>
      <c r="B249" s="15" t="s">
        <v>1034</v>
      </c>
      <c r="C249" s="16" t="str">
        <f>VLOOKUP(B249,Closings!$A$1:$AU$340,4,FALSE)</f>
        <v>Norfolk Health and Rehabilitation Center</v>
      </c>
      <c r="D249" s="16" t="str">
        <f>VLOOKUP(B249,Closings!$A$1:$AU$340,33,FALSE)</f>
        <v>VA</v>
      </c>
      <c r="E249" s="16">
        <f>VLOOKUP(B249,Closings!$A$1:$AU$340,6,FALSE)</f>
        <v>102</v>
      </c>
      <c r="F249" s="20">
        <f>VLOOKUP(B249,Closings!$A$1:$AU$340,5,FALSE)</f>
        <v>46960000</v>
      </c>
      <c r="G249" s="17">
        <f>VLOOKUP(B249,Closings!$A$1:$AU$340,2,FALSE)</f>
        <v>45713</v>
      </c>
      <c r="H249" s="16" t="str">
        <f>VLOOKUP(B249,Closings!$A$1:$AU$340,8,FALSE)</f>
        <v>KEYBANK NA</v>
      </c>
      <c r="I249" s="16" t="str">
        <f>VLOOKUP(B249,Closings!$A$1:$AU$340,40,FALSE)</f>
        <v>KEYBANK NA</v>
      </c>
      <c r="J249" s="16" t="str">
        <f>VLOOKUP(B249,Closings!$A$1:$AU$340,42,FALSE)</f>
        <v>Nursing/ICF</v>
      </c>
    </row>
    <row r="250" spans="1:10">
      <c r="A250" s="14">
        <v>245</v>
      </c>
      <c r="B250" s="15" t="s">
        <v>1037</v>
      </c>
      <c r="C250" s="16" t="str">
        <f>VLOOKUP(B250,Closings!$A$1:$AU$340,4,FALSE)</f>
        <v>Piney Forest Health and Rehabilitation Center</v>
      </c>
      <c r="D250" s="16" t="str">
        <f>VLOOKUP(B250,Closings!$A$1:$AU$340,33,FALSE)</f>
        <v>VA</v>
      </c>
      <c r="E250" s="16">
        <f>VLOOKUP(B250,Closings!$A$1:$AU$340,6,FALSE)</f>
        <v>60</v>
      </c>
      <c r="F250" s="20">
        <f>VLOOKUP(B250,Closings!$A$1:$AU$340,5,FALSE)</f>
        <v>24080000</v>
      </c>
      <c r="G250" s="17">
        <f>VLOOKUP(B250,Closings!$A$1:$AU$340,2,FALSE)</f>
        <v>45713</v>
      </c>
      <c r="H250" s="16" t="str">
        <f>VLOOKUP(B250,Closings!$A$1:$AU$340,8,FALSE)</f>
        <v>KEYBANK NA</v>
      </c>
      <c r="I250" s="16" t="str">
        <f>VLOOKUP(B250,Closings!$A$1:$AU$340,40,FALSE)</f>
        <v>KEYBANK NA</v>
      </c>
      <c r="J250" s="16" t="str">
        <f>VLOOKUP(B250,Closings!$A$1:$AU$340,42,FALSE)</f>
        <v>Nursing/ICF</v>
      </c>
    </row>
    <row r="251" spans="1:10">
      <c r="A251" s="14">
        <v>246</v>
      </c>
      <c r="B251" s="15" t="s">
        <v>1041</v>
      </c>
      <c r="C251" s="16" t="str">
        <f>VLOOKUP(B251,Closings!$A$1:$AU$340,4,FALSE)</f>
        <v>Riverside Health and Rehabilitation Center</v>
      </c>
      <c r="D251" s="16" t="str">
        <f>VLOOKUP(B251,Closings!$A$1:$AU$340,33,FALSE)</f>
        <v>VA</v>
      </c>
      <c r="E251" s="16">
        <f>VLOOKUP(B251,Closings!$A$1:$AU$340,6,FALSE)</f>
        <v>93</v>
      </c>
      <c r="F251" s="20">
        <f>VLOOKUP(B251,Closings!$A$1:$AU$340,5,FALSE)</f>
        <v>47680000</v>
      </c>
      <c r="G251" s="17">
        <f>VLOOKUP(B251,Closings!$A$1:$AU$340,2,FALSE)</f>
        <v>45713</v>
      </c>
      <c r="H251" s="16" t="str">
        <f>VLOOKUP(B251,Closings!$A$1:$AU$340,8,FALSE)</f>
        <v>KEYBANK NA</v>
      </c>
      <c r="I251" s="16" t="str">
        <f>VLOOKUP(B251,Closings!$A$1:$AU$340,40,FALSE)</f>
        <v>KEYBANK NA</v>
      </c>
      <c r="J251" s="16" t="str">
        <f>VLOOKUP(B251,Closings!$A$1:$AU$340,42,FALSE)</f>
        <v>Nursing/ICF</v>
      </c>
    </row>
    <row r="252" spans="1:10">
      <c r="A252" s="14">
        <v>247</v>
      </c>
      <c r="B252" s="15" t="s">
        <v>1044</v>
      </c>
      <c r="C252" s="16" t="str">
        <f>VLOOKUP(B252,Closings!$A$1:$AU$340,4,FALSE)</f>
        <v>Salem Health and Rehabilitation Center</v>
      </c>
      <c r="D252" s="16" t="str">
        <f>VLOOKUP(B252,Closings!$A$1:$AU$340,33,FALSE)</f>
        <v>VA</v>
      </c>
      <c r="E252" s="16">
        <f>VLOOKUP(B252,Closings!$A$1:$AU$340,6,FALSE)</f>
        <v>118</v>
      </c>
      <c r="F252" s="20">
        <f>VLOOKUP(B252,Closings!$A$1:$AU$340,5,FALSE)</f>
        <v>37040000</v>
      </c>
      <c r="G252" s="17">
        <f>VLOOKUP(B252,Closings!$A$1:$AU$340,2,FALSE)</f>
        <v>45713</v>
      </c>
      <c r="H252" s="16" t="str">
        <f>VLOOKUP(B252,Closings!$A$1:$AU$340,8,FALSE)</f>
        <v>KEYBANK NA</v>
      </c>
      <c r="I252" s="16" t="str">
        <f>VLOOKUP(B252,Closings!$A$1:$AU$340,40,FALSE)</f>
        <v>KEYBANK NA</v>
      </c>
      <c r="J252" s="16" t="str">
        <f>VLOOKUP(B252,Closings!$A$1:$AU$340,42,FALSE)</f>
        <v>Nursing/ICF</v>
      </c>
    </row>
    <row r="253" spans="1:10">
      <c r="A253" s="14">
        <v>248</v>
      </c>
      <c r="B253" s="15" t="s">
        <v>1048</v>
      </c>
      <c r="C253" s="16" t="str">
        <f>VLOOKUP(B253,Closings!$A$1:$AU$340,4,FALSE)</f>
        <v>Rae-Ann Westlake</v>
      </c>
      <c r="D253" s="16" t="str">
        <f>VLOOKUP(B253,Closings!$A$1:$AU$340,33,FALSE)</f>
        <v>OH</v>
      </c>
      <c r="E253" s="16">
        <f>VLOOKUP(B253,Closings!$A$1:$AU$340,6,FALSE)</f>
        <v>76</v>
      </c>
      <c r="F253" s="20">
        <f>VLOOKUP(B253,Closings!$A$1:$AU$340,5,FALSE)</f>
        <v>18435800</v>
      </c>
      <c r="G253" s="17">
        <f>VLOOKUP(B253,Closings!$A$1:$AU$340,2,FALSE)</f>
        <v>45712</v>
      </c>
      <c r="H253" s="16" t="str">
        <f>VLOOKUP(B253,Closings!$A$1:$AU$340,8,FALSE)</f>
        <v>VIUM CAPITAL MORTGAGE, LLC</v>
      </c>
      <c r="I253" s="16" t="str">
        <f>VLOOKUP(B253,Closings!$A$1:$AU$340,40,FALSE)</f>
        <v>VIUM CAPITAL MORTGAGE, LLC</v>
      </c>
      <c r="J253" s="16" t="str">
        <f>VLOOKUP(B253,Closings!$A$1:$AU$340,42,FALSE)</f>
        <v>Nursing/ICF</v>
      </c>
    </row>
    <row r="254" spans="1:10">
      <c r="A254" s="14">
        <v>249</v>
      </c>
      <c r="B254" s="15" t="s">
        <v>1052</v>
      </c>
      <c r="C254" s="16" t="str">
        <f>VLOOKUP(B254,Closings!$A$1:$AU$340,4,FALSE)</f>
        <v>Rae-Ann Suburban</v>
      </c>
      <c r="D254" s="16" t="str">
        <f>VLOOKUP(B254,Closings!$A$1:$AU$340,33,FALSE)</f>
        <v>OH</v>
      </c>
      <c r="E254" s="16">
        <f>VLOOKUP(B254,Closings!$A$1:$AU$340,6,FALSE)</f>
        <v>57</v>
      </c>
      <c r="F254" s="20">
        <f>VLOOKUP(B254,Closings!$A$1:$AU$340,5,FALSE)</f>
        <v>11485800</v>
      </c>
      <c r="G254" s="17">
        <f>VLOOKUP(B254,Closings!$A$1:$AU$340,2,FALSE)</f>
        <v>45712</v>
      </c>
      <c r="H254" s="16" t="str">
        <f>VLOOKUP(B254,Closings!$A$1:$AU$340,8,FALSE)</f>
        <v>VIUM CAPITAL MORTGAGE, LLC</v>
      </c>
      <c r="I254" s="16" t="str">
        <f>VLOOKUP(B254,Closings!$A$1:$AU$340,40,FALSE)</f>
        <v>VIUM CAPITAL MORTGAGE, LLC</v>
      </c>
      <c r="J254" s="16" t="str">
        <f>VLOOKUP(B254,Closings!$A$1:$AU$340,42,FALSE)</f>
        <v>Nursing/ICF</v>
      </c>
    </row>
    <row r="255" spans="1:10">
      <c r="A255" s="14">
        <v>250</v>
      </c>
      <c r="B255" s="15" t="s">
        <v>1055</v>
      </c>
      <c r="C255" s="16" t="str">
        <f>VLOOKUP(B255,Closings!$A$1:$AU$340,4,FALSE)</f>
        <v>Rae Ann Geneva</v>
      </c>
      <c r="D255" s="16" t="str">
        <f>VLOOKUP(B255,Closings!$A$1:$AU$340,33,FALSE)</f>
        <v>OH</v>
      </c>
      <c r="E255" s="16">
        <f>VLOOKUP(B255,Closings!$A$1:$AU$340,6,FALSE)</f>
        <v>33</v>
      </c>
      <c r="F255" s="20">
        <f>VLOOKUP(B255,Closings!$A$1:$AU$340,5,FALSE)</f>
        <v>11307500</v>
      </c>
      <c r="G255" s="17">
        <f>VLOOKUP(B255,Closings!$A$1:$AU$340,2,FALSE)</f>
        <v>45712</v>
      </c>
      <c r="H255" s="16" t="str">
        <f>VLOOKUP(B255,Closings!$A$1:$AU$340,8,FALSE)</f>
        <v>VIUM CAPITAL MORTGAGE, LLC</v>
      </c>
      <c r="I255" s="16" t="str">
        <f>VLOOKUP(B255,Closings!$A$1:$AU$340,40,FALSE)</f>
        <v>VIUM CAPITAL MORTGAGE, LLC</v>
      </c>
      <c r="J255" s="16" t="str">
        <f>VLOOKUP(B255,Closings!$A$1:$AU$340,42,FALSE)</f>
        <v>Nursing/ICF</v>
      </c>
    </row>
    <row r="256" spans="1:10">
      <c r="A256" s="14">
        <v>251</v>
      </c>
      <c r="B256" s="15" t="s">
        <v>1058</v>
      </c>
      <c r="C256" s="16" t="str">
        <f>VLOOKUP(B256,Closings!$A$1:$AU$340,4,FALSE)</f>
        <v>Coral Reef Subacute Care Center</v>
      </c>
      <c r="D256" s="16" t="str">
        <f>VLOOKUP(B256,Closings!$A$1:$AU$340,33,FALSE)</f>
        <v>FL</v>
      </c>
      <c r="E256" s="16">
        <f>VLOOKUP(B256,Closings!$A$1:$AU$340,6,FALSE)</f>
        <v>96</v>
      </c>
      <c r="F256" s="20">
        <f>VLOOKUP(B256,Closings!$A$1:$AU$340,5,FALSE)</f>
        <v>33408000</v>
      </c>
      <c r="G256" s="17">
        <f>VLOOKUP(B256,Closings!$A$1:$AU$340,2,FALSE)</f>
        <v>45708</v>
      </c>
      <c r="H256" s="16" t="str">
        <f>VLOOKUP(B256,Closings!$A$1:$AU$340,8,FALSE)</f>
        <v>FIRST AMERICAN CAPITAL GRP</v>
      </c>
      <c r="I256" s="16" t="str">
        <f>VLOOKUP(B256,Closings!$A$1:$AU$340,40,FALSE)</f>
        <v>FIRST AMERICAN CAPITAL GRP</v>
      </c>
      <c r="J256" s="16" t="str">
        <f>VLOOKUP(B256,Closings!$A$1:$AU$340,42,FALSE)</f>
        <v>Nursing/ICF</v>
      </c>
    </row>
    <row r="257" spans="1:10">
      <c r="A257" s="14">
        <v>252</v>
      </c>
      <c r="B257" s="15" t="s">
        <v>1062</v>
      </c>
      <c r="C257" s="16" t="str">
        <f>VLOOKUP(B257,Closings!$A$1:$AU$340,4,FALSE)</f>
        <v>Avenue at Medina</v>
      </c>
      <c r="D257" s="16" t="str">
        <f>VLOOKUP(B257,Closings!$A$1:$AU$340,33,FALSE)</f>
        <v>OH</v>
      </c>
      <c r="E257" s="16">
        <f>VLOOKUP(B257,Closings!$A$1:$AU$340,6,FALSE)</f>
        <v>70</v>
      </c>
      <c r="F257" s="20">
        <f>VLOOKUP(B257,Closings!$A$1:$AU$340,5,FALSE)</f>
        <v>14462100</v>
      </c>
      <c r="G257" s="17">
        <f>VLOOKUP(B257,Closings!$A$1:$AU$340,2,FALSE)</f>
        <v>45708</v>
      </c>
      <c r="H257" s="16" t="str">
        <f>VLOOKUP(B257,Closings!$A$1:$AU$340,8,FALSE)</f>
        <v>GREYSTONE FUNDING COMPANY LLC</v>
      </c>
      <c r="I257" s="16" t="str">
        <f>VLOOKUP(B257,Closings!$A$1:$AU$340,40,FALSE)</f>
        <v>GREYSTONE FUNDING COMPANY LLC</v>
      </c>
      <c r="J257" s="16" t="str">
        <f>VLOOKUP(B257,Closings!$A$1:$AU$340,42,FALSE)</f>
        <v>Nursing/ICF</v>
      </c>
    </row>
    <row r="258" spans="1:10">
      <c r="A258" s="14">
        <v>253</v>
      </c>
      <c r="B258" s="15" t="s">
        <v>1066</v>
      </c>
      <c r="C258" s="16" t="str">
        <f>VLOOKUP(B258,Closings!$A$1:$AU$340,4,FALSE)</f>
        <v>Leisure Glen Post Acute Care Center</v>
      </c>
      <c r="D258" s="16" t="str">
        <f>VLOOKUP(B258,Closings!$A$1:$AU$340,33,FALSE)</f>
        <v>CA</v>
      </c>
      <c r="E258" s="16">
        <f>VLOOKUP(B258,Closings!$A$1:$AU$340,6,FALSE)</f>
        <v>64</v>
      </c>
      <c r="F258" s="20">
        <f>VLOOKUP(B258,Closings!$A$1:$AU$340,5,FALSE)</f>
        <v>30408000</v>
      </c>
      <c r="G258" s="17">
        <f>VLOOKUP(B258,Closings!$A$1:$AU$340,2,FALSE)</f>
        <v>45708</v>
      </c>
      <c r="H258" s="16" t="str">
        <f>VLOOKUP(B258,Closings!$A$1:$AU$340,8,FALSE)</f>
        <v>WHITE OAK HEALTHCARE FINANCE LLC</v>
      </c>
      <c r="I258" s="16" t="str">
        <f>VLOOKUP(B258,Closings!$A$1:$AU$340,40,FALSE)</f>
        <v>WHITE OAK HEALTHCARE FINANCE LLC</v>
      </c>
      <c r="J258" s="16" t="str">
        <f>VLOOKUP(B258,Closings!$A$1:$AU$340,42,FALSE)</f>
        <v>Nursing/ICF</v>
      </c>
    </row>
    <row r="259" spans="1:10">
      <c r="A259" s="14">
        <v>254</v>
      </c>
      <c r="B259" s="15" t="s">
        <v>1070</v>
      </c>
      <c r="C259" s="16" t="str">
        <f>VLOOKUP(B259,Closings!$A$1:$AU$340,4,FALSE)</f>
        <v>Spring Creek Rehab &amp; Healthcare Center</v>
      </c>
      <c r="D259" s="16" t="str">
        <f>VLOOKUP(B259,Closings!$A$1:$AU$340,33,FALSE)</f>
        <v>PA</v>
      </c>
      <c r="E259" s="16">
        <f>VLOOKUP(B259,Closings!$A$1:$AU$340,6,FALSE)</f>
        <v>216</v>
      </c>
      <c r="F259" s="20">
        <f>VLOOKUP(B259,Closings!$A$1:$AU$340,5,FALSE)</f>
        <v>49950000</v>
      </c>
      <c r="G259" s="17">
        <f>VLOOKUP(B259,Closings!$A$1:$AU$340,2,FALSE)</f>
        <v>45707</v>
      </c>
      <c r="H259" s="16" t="str">
        <f>VLOOKUP(B259,Closings!$A$1:$AU$340,8,FALSE)</f>
        <v>VIUM CAPITAL MORTGAGE, LLC</v>
      </c>
      <c r="I259" s="16" t="str">
        <f>VLOOKUP(B259,Closings!$A$1:$AU$340,40,FALSE)</f>
        <v>VIUM CAPITAL MORTGAGE, LLC</v>
      </c>
      <c r="J259" s="16" t="str">
        <f>VLOOKUP(B259,Closings!$A$1:$AU$340,42,FALSE)</f>
        <v>Nursing/ICF</v>
      </c>
    </row>
    <row r="260" spans="1:10">
      <c r="A260" s="14">
        <v>255</v>
      </c>
      <c r="B260" s="15" t="s">
        <v>1074</v>
      </c>
      <c r="C260" s="16" t="str">
        <f>VLOOKUP(B260,Closings!$A$1:$AU$340,4,FALSE)</f>
        <v>Aster Place</v>
      </c>
      <c r="D260" s="16" t="str">
        <f>VLOOKUP(B260,Closings!$A$1:$AU$340,33,FALSE)</f>
        <v>IN</v>
      </c>
      <c r="E260" s="16">
        <f>VLOOKUP(B260,Closings!$A$1:$AU$340,6,FALSE)</f>
        <v>233</v>
      </c>
      <c r="F260" s="20">
        <f>VLOOKUP(B260,Closings!$A$1:$AU$340,5,FALSE)</f>
        <v>11372700</v>
      </c>
      <c r="G260" s="17">
        <f>VLOOKUP(B260,Closings!$A$1:$AU$340,2,FALSE)</f>
        <v>45707</v>
      </c>
      <c r="H260" s="16" t="str">
        <f>VLOOKUP(B260,Closings!$A$1:$AU$340,8,FALSE)</f>
        <v>VIUM CAPITAL MORTGAGE, LLC</v>
      </c>
      <c r="I260" s="16" t="str">
        <f>VLOOKUP(B260,Closings!$A$1:$AU$340,40,FALSE)</f>
        <v>VIUM CAPITAL MORTGAGE, LLC</v>
      </c>
      <c r="J260" s="16" t="str">
        <f>VLOOKUP(B260,Closings!$A$1:$AU$340,42,FALSE)</f>
        <v>Asst'd Livg</v>
      </c>
    </row>
    <row r="261" spans="1:10">
      <c r="A261" s="14">
        <v>256</v>
      </c>
      <c r="B261" s="15" t="s">
        <v>1078</v>
      </c>
      <c r="C261" s="16" t="str">
        <f>VLOOKUP(B261,Closings!$A$1:$AU$340,4,FALSE)</f>
        <v>Dimensions Living Appleton</v>
      </c>
      <c r="D261" s="16" t="str">
        <f>VLOOKUP(B261,Closings!$A$1:$AU$340,33,FALSE)</f>
        <v>WI</v>
      </c>
      <c r="E261" s="16">
        <f>VLOOKUP(B261,Closings!$A$1:$AU$340,6,FALSE)</f>
        <v>160</v>
      </c>
      <c r="F261" s="20">
        <f>VLOOKUP(B261,Closings!$A$1:$AU$340,5,FALSE)</f>
        <v>10718400</v>
      </c>
      <c r="G261" s="17">
        <f>VLOOKUP(B261,Closings!$A$1:$AU$340,2,FALSE)</f>
        <v>45707</v>
      </c>
      <c r="H261" s="16" t="str">
        <f>VLOOKUP(B261,Closings!$A$1:$AU$340,8,FALSE)</f>
        <v>LUMENT REAL ESTATE CAPITAL LLC</v>
      </c>
      <c r="I261" s="16" t="str">
        <f>VLOOKUP(B261,Closings!$A$1:$AU$340,40,FALSE)</f>
        <v>FORBRIGHT BANK</v>
      </c>
      <c r="J261" s="16" t="str">
        <f>VLOOKUP(B261,Closings!$A$1:$AU$340,42,FALSE)</f>
        <v>Asst'd Livg</v>
      </c>
    </row>
    <row r="262" spans="1:10">
      <c r="A262" s="14">
        <v>257</v>
      </c>
      <c r="B262" s="15" t="s">
        <v>1082</v>
      </c>
      <c r="C262" s="16" t="str">
        <f>VLOOKUP(B262,Closings!$A$1:$AU$340,4,FALSE)</f>
        <v>Solomons Nursing Rehab Center</v>
      </c>
      <c r="D262" s="16" t="str">
        <f>VLOOKUP(B262,Closings!$A$1:$AU$340,33,FALSE)</f>
        <v>MD</v>
      </c>
      <c r="E262" s="16">
        <f>VLOOKUP(B262,Closings!$A$1:$AU$340,6,FALSE)</f>
        <v>180</v>
      </c>
      <c r="F262" s="20">
        <f>VLOOKUP(B262,Closings!$A$1:$AU$340,5,FALSE)</f>
        <v>37444500</v>
      </c>
      <c r="G262" s="17">
        <f>VLOOKUP(B262,Closings!$A$1:$AU$340,2,FALSE)</f>
        <v>45702</v>
      </c>
      <c r="H262" s="16" t="str">
        <f>VLOOKUP(B262,Closings!$A$1:$AU$340,8,FALSE)</f>
        <v>DWIGHT CAPITAL LLC</v>
      </c>
      <c r="I262" s="16" t="str">
        <f>VLOOKUP(B262,Closings!$A$1:$AU$340,40,FALSE)</f>
        <v>DWIGHT CAPITAL LLC</v>
      </c>
      <c r="J262" s="16" t="str">
        <f>VLOOKUP(B262,Closings!$A$1:$AU$340,42,FALSE)</f>
        <v>Nursing/ICF</v>
      </c>
    </row>
    <row r="263" spans="1:10">
      <c r="A263" s="14">
        <v>258</v>
      </c>
      <c r="B263" s="15" t="s">
        <v>1086</v>
      </c>
      <c r="C263" s="16" t="str">
        <f>VLOOKUP(B263,Closings!$A$1:$AU$340,4,FALSE)</f>
        <v>Gardens Healthcare Rehabilitation Center</v>
      </c>
      <c r="D263" s="16" t="str">
        <f>VLOOKUP(B263,Closings!$A$1:$AU$340,33,FALSE)</f>
        <v>FL</v>
      </c>
      <c r="E263" s="16">
        <f>VLOOKUP(B263,Closings!$A$1:$AU$340,6,FALSE)</f>
        <v>67</v>
      </c>
      <c r="F263" s="20">
        <f>VLOOKUP(B263,Closings!$A$1:$AU$340,5,FALSE)</f>
        <v>21760000</v>
      </c>
      <c r="G263" s="17">
        <f>VLOOKUP(B263,Closings!$A$1:$AU$340,2,FALSE)</f>
        <v>45701</v>
      </c>
      <c r="H263" s="16" t="str">
        <f>VLOOKUP(B263,Closings!$A$1:$AU$340,8,FALSE)</f>
        <v>GREYSTONE FUNDING COMPANY LLC</v>
      </c>
      <c r="I263" s="16" t="str">
        <f>VLOOKUP(B263,Closings!$A$1:$AU$340,40,FALSE)</f>
        <v>GREYSTONE FUNDING COMPANY LLC</v>
      </c>
      <c r="J263" s="16" t="str">
        <f>VLOOKUP(B263,Closings!$A$1:$AU$340,42,FALSE)</f>
        <v>Nursing/ICF</v>
      </c>
    </row>
    <row r="264" spans="1:10">
      <c r="A264" s="14">
        <v>259</v>
      </c>
      <c r="B264" s="15" t="s">
        <v>1089</v>
      </c>
      <c r="C264" s="16" t="str">
        <f>VLOOKUP(B264,Closings!$A$1:$AU$340,4,FALSE)</f>
        <v>The Lodge Healthcare &amp; Rehabilitation Center</v>
      </c>
      <c r="D264" s="16" t="str">
        <f>VLOOKUP(B264,Closings!$A$1:$AU$340,33,FALSE)</f>
        <v>FL</v>
      </c>
      <c r="E264" s="16">
        <f>VLOOKUP(B264,Closings!$A$1:$AU$340,6,FALSE)</f>
        <v>72</v>
      </c>
      <c r="F264" s="20">
        <f>VLOOKUP(B264,Closings!$A$1:$AU$340,5,FALSE)</f>
        <v>16480000</v>
      </c>
      <c r="G264" s="17">
        <f>VLOOKUP(B264,Closings!$A$1:$AU$340,2,FALSE)</f>
        <v>45701</v>
      </c>
      <c r="H264" s="16" t="str">
        <f>VLOOKUP(B264,Closings!$A$1:$AU$340,8,FALSE)</f>
        <v>GREYSTONE FUNDING COMPANY LLC</v>
      </c>
      <c r="I264" s="16" t="str">
        <f>VLOOKUP(B264,Closings!$A$1:$AU$340,40,FALSE)</f>
        <v>GREYSTONE FUNDING COMPANY LLC</v>
      </c>
      <c r="J264" s="16" t="str">
        <f>VLOOKUP(B264,Closings!$A$1:$AU$340,42,FALSE)</f>
        <v>Nursing/ICF</v>
      </c>
    </row>
    <row r="265" spans="1:10">
      <c r="A265" s="14">
        <v>260</v>
      </c>
      <c r="B265" s="15" t="s">
        <v>1092</v>
      </c>
      <c r="C265" s="16" t="str">
        <f>VLOOKUP(B265,Closings!$A$1:$AU$340,4,FALSE)</f>
        <v>Summerset Lincoln Assisted Living</v>
      </c>
      <c r="D265" s="16" t="str">
        <f>VLOOKUP(B265,Closings!$A$1:$AU$340,33,FALSE)</f>
        <v>CA</v>
      </c>
      <c r="E265" s="16">
        <f>VLOOKUP(B265,Closings!$A$1:$AU$340,6,FALSE)</f>
        <v>220</v>
      </c>
      <c r="F265" s="20">
        <f>VLOOKUP(B265,Closings!$A$1:$AU$340,5,FALSE)</f>
        <v>37782100</v>
      </c>
      <c r="G265" s="17">
        <f>VLOOKUP(B265,Closings!$A$1:$AU$340,2,FALSE)</f>
        <v>45699</v>
      </c>
      <c r="H265" s="16" t="str">
        <f>VLOOKUP(B265,Closings!$A$1:$AU$340,8,FALSE)</f>
        <v>FIRST AMERICAN CAPITAL GRP</v>
      </c>
      <c r="I265" s="16" t="str">
        <f>VLOOKUP(B265,Closings!$A$1:$AU$340,40,FALSE)</f>
        <v>FIRST AMERICAN CAPITAL GRP</v>
      </c>
      <c r="J265" s="16" t="str">
        <f>VLOOKUP(B265,Closings!$A$1:$AU$340,42,FALSE)</f>
        <v>Asst'd Livg</v>
      </c>
    </row>
    <row r="266" spans="1:10">
      <c r="A266" s="14">
        <v>261</v>
      </c>
      <c r="B266" s="15" t="s">
        <v>1095</v>
      </c>
      <c r="C266" s="16" t="str">
        <f>VLOOKUP(B266,Closings!$A$1:$AU$340,4,FALSE)</f>
        <v>Via Elegante Assisted Living</v>
      </c>
      <c r="D266" s="16" t="str">
        <f>VLOOKUP(B266,Closings!$A$1:$AU$340,33,FALSE)</f>
        <v>AZ</v>
      </c>
      <c r="E266" s="16">
        <f>VLOOKUP(B266,Closings!$A$1:$AU$340,6,FALSE)</f>
        <v>120</v>
      </c>
      <c r="F266" s="20">
        <f>VLOOKUP(B266,Closings!$A$1:$AU$340,5,FALSE)</f>
        <v>11224800</v>
      </c>
      <c r="G266" s="17">
        <f>VLOOKUP(B266,Closings!$A$1:$AU$340,2,FALSE)</f>
        <v>45695</v>
      </c>
      <c r="H266" s="16" t="str">
        <f>VLOOKUP(B266,Closings!$A$1:$AU$340,8,FALSE)</f>
        <v>BELLWETHER REAL EST CAPITAL</v>
      </c>
      <c r="I266" s="16" t="str">
        <f>VLOOKUP(B266,Closings!$A$1:$AU$340,40,FALSE)</f>
        <v>BELLWETHER REAL EST CAPITAL</v>
      </c>
      <c r="J266" s="16" t="str">
        <f>VLOOKUP(B266,Closings!$A$1:$AU$340,42,FALSE)</f>
        <v>Asst'd Livg</v>
      </c>
    </row>
    <row r="267" spans="1:10">
      <c r="A267" s="14">
        <v>262</v>
      </c>
      <c r="B267" s="15" t="s">
        <v>1103</v>
      </c>
      <c r="C267" s="16" t="str">
        <f>VLOOKUP(B267,Closings!$A$1:$AU$340,4,FALSE)</f>
        <v>Rancho Mirage Health and Rehabilitation Center</v>
      </c>
      <c r="D267" s="16" t="str">
        <f>VLOOKUP(B267,Closings!$A$1:$AU$340,33,FALSE)</f>
        <v>CA</v>
      </c>
      <c r="E267" s="16">
        <f>VLOOKUP(B267,Closings!$A$1:$AU$340,6,FALSE)</f>
        <v>76</v>
      </c>
      <c r="F267" s="20">
        <f>VLOOKUP(B267,Closings!$A$1:$AU$340,5,FALSE)</f>
        <v>7759500</v>
      </c>
      <c r="G267" s="17">
        <f>VLOOKUP(B267,Closings!$A$1:$AU$340,2,FALSE)</f>
        <v>45694</v>
      </c>
      <c r="H267" s="16" t="str">
        <f>VLOOKUP(B267,Closings!$A$1:$AU$340,8,FALSE)</f>
        <v>CAPITAL FUNDING LLC</v>
      </c>
      <c r="I267" s="16" t="str">
        <f>VLOOKUP(B267,Closings!$A$1:$AU$340,40,FALSE)</f>
        <v>CAPITAL FUNDING LLC</v>
      </c>
      <c r="J267" s="16" t="str">
        <f>VLOOKUP(B267,Closings!$A$1:$AU$340,42,FALSE)</f>
        <v>Nursing/ICF</v>
      </c>
    </row>
    <row r="268" spans="1:10">
      <c r="A268" s="14">
        <v>263</v>
      </c>
      <c r="B268" s="15" t="s">
        <v>1107</v>
      </c>
      <c r="C268" s="16" t="str">
        <f>VLOOKUP(B268,Closings!$A$1:$AU$340,4,FALSE)</f>
        <v>P0540 Crown The Heights Rehab and Healthcare</v>
      </c>
      <c r="D268" s="16" t="str">
        <f>VLOOKUP(B268,Closings!$A$1:$AU$340,33,FALSE)</f>
        <v>OH</v>
      </c>
      <c r="E268" s="16">
        <f>VLOOKUP(B268,Closings!$A$1:$AU$340,6,FALSE)</f>
        <v>82</v>
      </c>
      <c r="F268" s="20">
        <f>VLOOKUP(B268,Closings!$A$1:$AU$340,5,FALSE)</f>
        <v>12960000</v>
      </c>
      <c r="G268" s="17">
        <f>VLOOKUP(B268,Closings!$A$1:$AU$340,2,FALSE)</f>
        <v>45694</v>
      </c>
      <c r="H268" s="16" t="str">
        <f>VLOOKUP(B268,Closings!$A$1:$AU$340,8,FALSE)</f>
        <v>CAPITAL FUNDING LLC</v>
      </c>
      <c r="I268" s="16" t="str">
        <f>VLOOKUP(B268,Closings!$A$1:$AU$340,40,FALSE)</f>
        <v>CAPITAL FUNDING LLC</v>
      </c>
      <c r="J268" s="16" t="str">
        <f>VLOOKUP(B268,Closings!$A$1:$AU$340,42,FALSE)</f>
        <v>Nursing/ICF</v>
      </c>
    </row>
    <row r="269" spans="1:10">
      <c r="A269" s="14">
        <v>264</v>
      </c>
      <c r="B269" s="15" t="s">
        <v>1111</v>
      </c>
      <c r="C269" s="16" t="str">
        <f>VLOOKUP(B269,Closings!$A$1:$AU$340,4,FALSE)</f>
        <v>P0540 Crown Swanton Valley Rehab and Healthcare</v>
      </c>
      <c r="D269" s="16" t="str">
        <f>VLOOKUP(B269,Closings!$A$1:$AU$340,33,FALSE)</f>
        <v>OH</v>
      </c>
      <c r="E269" s="16">
        <f>VLOOKUP(B269,Closings!$A$1:$AU$340,6,FALSE)</f>
        <v>0</v>
      </c>
      <c r="F269" s="20">
        <f>VLOOKUP(B269,Closings!$A$1:$AU$340,5,FALSE)</f>
        <v>8880000</v>
      </c>
      <c r="G269" s="17">
        <f>VLOOKUP(B269,Closings!$A$1:$AU$340,2,FALSE)</f>
        <v>45694</v>
      </c>
      <c r="H269" s="16" t="str">
        <f>VLOOKUP(B269,Closings!$A$1:$AU$340,8,FALSE)</f>
        <v>CAPITAL FUNDING LLC</v>
      </c>
      <c r="I269" s="16" t="str">
        <f>VLOOKUP(B269,Closings!$A$1:$AU$340,40,FALSE)</f>
        <v>CAPITAL FUNDING LLC</v>
      </c>
      <c r="J269" s="16" t="str">
        <f>VLOOKUP(B269,Closings!$A$1:$AU$340,42,FALSE)</f>
        <v>Nursing/ICF</v>
      </c>
    </row>
    <row r="270" spans="1:10">
      <c r="A270" s="14">
        <v>265</v>
      </c>
      <c r="B270" s="15" t="s">
        <v>1115</v>
      </c>
      <c r="C270" s="16" t="str">
        <f>VLOOKUP(B270,Closings!$A$1:$AU$340,4,FALSE)</f>
        <v>P0540 Crown Troy Rehab and Healthcare</v>
      </c>
      <c r="D270" s="16" t="str">
        <f>VLOOKUP(B270,Closings!$A$1:$AU$340,33,FALSE)</f>
        <v>OH</v>
      </c>
      <c r="E270" s="16">
        <f>VLOOKUP(B270,Closings!$A$1:$AU$340,6,FALSE)</f>
        <v>99</v>
      </c>
      <c r="F270" s="20">
        <f>VLOOKUP(B270,Closings!$A$1:$AU$340,5,FALSE)</f>
        <v>14918200</v>
      </c>
      <c r="G270" s="17">
        <f>VLOOKUP(B270,Closings!$A$1:$AU$340,2,FALSE)</f>
        <v>45694</v>
      </c>
      <c r="H270" s="16" t="str">
        <f>VLOOKUP(B270,Closings!$A$1:$AU$340,8,FALSE)</f>
        <v>CAPITAL FUNDING LLC</v>
      </c>
      <c r="I270" s="16" t="str">
        <f>VLOOKUP(B270,Closings!$A$1:$AU$340,40,FALSE)</f>
        <v>CAPITAL FUNDING LLC</v>
      </c>
      <c r="J270" s="16" t="str">
        <f>VLOOKUP(B270,Closings!$A$1:$AU$340,42,FALSE)</f>
        <v>Nursing/ICF</v>
      </c>
    </row>
    <row r="271" spans="1:10">
      <c r="A271" s="14">
        <v>266</v>
      </c>
      <c r="B271" s="15" t="s">
        <v>1119</v>
      </c>
      <c r="C271" s="16" t="str">
        <f>VLOOKUP(B271,Closings!$A$1:$AU$340,4,FALSE)</f>
        <v>PruittHealth - Swainsboro</v>
      </c>
      <c r="D271" s="16" t="str">
        <f>VLOOKUP(B271,Closings!$A$1:$AU$340,33,FALSE)</f>
        <v>GA</v>
      </c>
      <c r="E271" s="16">
        <f>VLOOKUP(B271,Closings!$A$1:$AU$340,6,FALSE)</f>
        <v>53</v>
      </c>
      <c r="F271" s="20">
        <f>VLOOKUP(B271,Closings!$A$1:$AU$340,5,FALSE)</f>
        <v>12877700</v>
      </c>
      <c r="G271" s="17">
        <f>VLOOKUP(B271,Closings!$A$1:$AU$340,2,FALSE)</f>
        <v>45694</v>
      </c>
      <c r="H271" s="16" t="str">
        <f>VLOOKUP(B271,Closings!$A$1:$AU$340,8,FALSE)</f>
        <v>CAPITAL FUNDING LLC</v>
      </c>
      <c r="I271" s="16" t="str">
        <f>VLOOKUP(B271,Closings!$A$1:$AU$340,40,FALSE)</f>
        <v>CAPITAL FUNDING LLC</v>
      </c>
      <c r="J271" s="16" t="str">
        <f>VLOOKUP(B271,Closings!$A$1:$AU$340,42,FALSE)</f>
        <v>Nursing/ICF</v>
      </c>
    </row>
    <row r="272" spans="1:10">
      <c r="A272" s="14">
        <v>267</v>
      </c>
      <c r="B272" s="15" t="s">
        <v>1123</v>
      </c>
      <c r="C272" s="16" t="str">
        <f>VLOOKUP(B272,Closings!$A$1:$AU$340,4,FALSE)</f>
        <v>Spring Creek Post Acute and Rehabilitation Center</v>
      </c>
      <c r="D272" s="16" t="str">
        <f>VLOOKUP(B272,Closings!$A$1:$AU$340,33,FALSE)</f>
        <v>KY</v>
      </c>
      <c r="E272" s="16">
        <f>VLOOKUP(B272,Closings!$A$1:$AU$340,6,FALSE)</f>
        <v>94</v>
      </c>
      <c r="F272" s="20">
        <f>VLOOKUP(B272,Closings!$A$1:$AU$340,5,FALSE)</f>
        <v>23920000</v>
      </c>
      <c r="G272" s="17">
        <f>VLOOKUP(B272,Closings!$A$1:$AU$340,2,FALSE)</f>
        <v>45693</v>
      </c>
      <c r="H272" s="16" t="str">
        <f>VLOOKUP(B272,Closings!$A$1:$AU$340,8,FALSE)</f>
        <v>VIUM CAPITAL MORTGAGE, LLC</v>
      </c>
      <c r="I272" s="16" t="str">
        <f>VLOOKUP(B272,Closings!$A$1:$AU$340,40,FALSE)</f>
        <v>VIUM CAPITAL MORTGAGE, LLC</v>
      </c>
      <c r="J272" s="16" t="str">
        <f>VLOOKUP(B272,Closings!$A$1:$AU$340,42,FALSE)</f>
        <v>Nursing/ICF</v>
      </c>
    </row>
    <row r="273" spans="1:10">
      <c r="A273" s="14">
        <v>268</v>
      </c>
      <c r="B273" s="15" t="s">
        <v>1127</v>
      </c>
      <c r="C273" s="16" t="str">
        <f>VLOOKUP(B273,Closings!$A$1:$AU$340,4,FALSE)</f>
        <v>P0467 CareRite The Chateau at Brooklyn Nursing</v>
      </c>
      <c r="D273" s="16" t="str">
        <f>VLOOKUP(B273,Closings!$A$1:$AU$340,33,FALSE)</f>
        <v>NY</v>
      </c>
      <c r="E273" s="16">
        <f>VLOOKUP(B273,Closings!$A$1:$AU$340,6,FALSE)</f>
        <v>82</v>
      </c>
      <c r="F273" s="20">
        <f>VLOOKUP(B273,Closings!$A$1:$AU$340,5,FALSE)</f>
        <v>38598900</v>
      </c>
      <c r="G273" s="17">
        <f>VLOOKUP(B273,Closings!$A$1:$AU$340,2,FALSE)</f>
        <v>45688</v>
      </c>
      <c r="H273" s="16" t="str">
        <f>VLOOKUP(B273,Closings!$A$1:$AU$340,8,FALSE)</f>
        <v>GREYSTONE FUNDING COMPANY LLC</v>
      </c>
      <c r="I273" s="16" t="str">
        <f>VLOOKUP(B273,Closings!$A$1:$AU$340,40,FALSE)</f>
        <v>GREYSTONE FUNDING COMPANY LLC</v>
      </c>
      <c r="J273" s="16" t="str">
        <f>VLOOKUP(B273,Closings!$A$1:$AU$340,42,FALSE)</f>
        <v>Nursing/ICF</v>
      </c>
    </row>
    <row r="274" spans="1:10">
      <c r="A274" s="14">
        <v>269</v>
      </c>
      <c r="B274" s="15" t="s">
        <v>1130</v>
      </c>
      <c r="C274" s="16" t="str">
        <f>VLOOKUP(B274,Closings!$A$1:$AU$340,4,FALSE)</f>
        <v>Westwood Post-Acute and Westgate Villa</v>
      </c>
      <c r="D274" s="16" t="str">
        <f>VLOOKUP(B274,Closings!$A$1:$AU$340,33,FALSE)</f>
        <v>CA</v>
      </c>
      <c r="E274" s="16">
        <f>VLOOKUP(B274,Closings!$A$1:$AU$340,6,FALSE)</f>
        <v>173</v>
      </c>
      <c r="F274" s="20">
        <f>VLOOKUP(B274,Closings!$A$1:$AU$340,5,FALSE)</f>
        <v>44197600</v>
      </c>
      <c r="G274" s="17">
        <f>VLOOKUP(B274,Closings!$A$1:$AU$340,2,FALSE)</f>
        <v>45687</v>
      </c>
      <c r="H274" s="16" t="str">
        <f>VLOOKUP(B274,Closings!$A$1:$AU$340,8,FALSE)</f>
        <v>LUMENT REAL ESTATE CAPITAL LLC</v>
      </c>
      <c r="I274" s="16" t="str">
        <f>VLOOKUP(B274,Closings!$A$1:$AU$340,40,FALSE)</f>
        <v>FORBRIGHT BANK</v>
      </c>
      <c r="J274" s="16" t="str">
        <f>VLOOKUP(B274,Closings!$A$1:$AU$340,42,FALSE)</f>
        <v>Nursing/ICF</v>
      </c>
    </row>
    <row r="275" spans="1:10">
      <c r="A275" s="14">
        <v>270</v>
      </c>
      <c r="B275" s="15" t="s">
        <v>1133</v>
      </c>
      <c r="C275" s="16" t="str">
        <f>VLOOKUP(B275,Closings!$A$1:$AU$340,4,FALSE)</f>
        <v>Complete Care at Park Place</v>
      </c>
      <c r="D275" s="16" t="str">
        <f>VLOOKUP(B275,Closings!$A$1:$AU$340,33,FALSE)</f>
        <v>NJ</v>
      </c>
      <c r="E275" s="16">
        <f>VLOOKUP(B275,Closings!$A$1:$AU$340,6,FALSE)</f>
        <v>49</v>
      </c>
      <c r="F275" s="20">
        <f>VLOOKUP(B275,Closings!$A$1:$AU$340,5,FALSE)</f>
        <v>16664000</v>
      </c>
      <c r="G275" s="17">
        <f>VLOOKUP(B275,Closings!$A$1:$AU$340,2,FALSE)</f>
        <v>45687</v>
      </c>
      <c r="H275" s="16" t="str">
        <f>VLOOKUP(B275,Closings!$A$1:$AU$340,8,FALSE)</f>
        <v>KEYBANK NA</v>
      </c>
      <c r="I275" s="16" t="str">
        <f>VLOOKUP(B275,Closings!$A$1:$AU$340,40,FALSE)</f>
        <v>KEYBANK NA</v>
      </c>
      <c r="J275" s="16" t="str">
        <f>VLOOKUP(B275,Closings!$A$1:$AU$340,42,FALSE)</f>
        <v>Nursing/ICF</v>
      </c>
    </row>
    <row r="276" spans="1:10">
      <c r="A276" s="14">
        <v>271</v>
      </c>
      <c r="B276" s="15" t="s">
        <v>1137</v>
      </c>
      <c r="C276" s="16" t="str">
        <f>VLOOKUP(B276,Closings!$A$1:$AU$340,4,FALSE)</f>
        <v>Complete Care at Mercerville</v>
      </c>
      <c r="D276" s="16" t="str">
        <f>VLOOKUP(B276,Closings!$A$1:$AU$340,33,FALSE)</f>
        <v>NJ</v>
      </c>
      <c r="E276" s="16">
        <f>VLOOKUP(B276,Closings!$A$1:$AU$340,6,FALSE)</f>
        <v>54</v>
      </c>
      <c r="F276" s="20">
        <f>VLOOKUP(B276,Closings!$A$1:$AU$340,5,FALSE)</f>
        <v>17168000</v>
      </c>
      <c r="G276" s="17">
        <f>VLOOKUP(B276,Closings!$A$1:$AU$340,2,FALSE)</f>
        <v>45687</v>
      </c>
      <c r="H276" s="16" t="str">
        <f>VLOOKUP(B276,Closings!$A$1:$AU$340,8,FALSE)</f>
        <v>KEYBANK NA</v>
      </c>
      <c r="I276" s="16" t="str">
        <f>VLOOKUP(B276,Closings!$A$1:$AU$340,40,FALSE)</f>
        <v>KEYBANK NA</v>
      </c>
      <c r="J276" s="16" t="str">
        <f>VLOOKUP(B276,Closings!$A$1:$AU$340,42,FALSE)</f>
        <v>Nursing/ICF</v>
      </c>
    </row>
    <row r="277" spans="1:10">
      <c r="A277" s="14">
        <v>272</v>
      </c>
      <c r="B277" s="15" t="s">
        <v>1141</v>
      </c>
      <c r="C277" s="16" t="str">
        <f>VLOOKUP(B277,Closings!$A$1:$AU$340,4,FALSE)</f>
        <v>Wilkes Assisted Living</v>
      </c>
      <c r="D277" s="16" t="str">
        <f>VLOOKUP(B277,Closings!$A$1:$AU$340,33,FALSE)</f>
        <v>NC</v>
      </c>
      <c r="E277" s="16">
        <f>VLOOKUP(B277,Closings!$A$1:$AU$340,6,FALSE)</f>
        <v>116</v>
      </c>
      <c r="F277" s="20">
        <f>VLOOKUP(B277,Closings!$A$1:$AU$340,5,FALSE)</f>
        <v>6612300</v>
      </c>
      <c r="G277" s="17">
        <f>VLOOKUP(B277,Closings!$A$1:$AU$340,2,FALSE)</f>
        <v>45687</v>
      </c>
      <c r="H277" s="16" t="str">
        <f>VLOOKUP(B277,Closings!$A$1:$AU$340,8,FALSE)</f>
        <v>LUMENT REAL ESTATE CAPITAL LLC</v>
      </c>
      <c r="I277" s="16" t="str">
        <f>VLOOKUP(B277,Closings!$A$1:$AU$340,40,FALSE)</f>
        <v>LUMENT REAL ESTATE CAPITAL LLC</v>
      </c>
      <c r="J277" s="16" t="str">
        <f>VLOOKUP(B277,Closings!$A$1:$AU$340,42,FALSE)</f>
        <v>Asst'd Livg</v>
      </c>
    </row>
    <row r="278" spans="1:10">
      <c r="A278" s="14">
        <v>273</v>
      </c>
      <c r="B278" s="15" t="s">
        <v>1144</v>
      </c>
      <c r="C278" s="16" t="str">
        <f>VLOOKUP(B278,Closings!$A$1:$AU$340,4,FALSE)</f>
        <v>Alaris at the Fountains</v>
      </c>
      <c r="D278" s="16" t="str">
        <f>VLOOKUP(B278,Closings!$A$1:$AU$340,33,FALSE)</f>
        <v>NJ</v>
      </c>
      <c r="E278" s="16">
        <f>VLOOKUP(B278,Closings!$A$1:$AU$340,6,FALSE)</f>
        <v>177</v>
      </c>
      <c r="F278" s="20">
        <f>VLOOKUP(B278,Closings!$A$1:$AU$340,5,FALSE)</f>
        <v>49000000</v>
      </c>
      <c r="G278" s="17">
        <f>VLOOKUP(B278,Closings!$A$1:$AU$340,2,FALSE)</f>
        <v>45685</v>
      </c>
      <c r="H278" s="16" t="str">
        <f>VLOOKUP(B278,Closings!$A$1:$AU$340,8,FALSE)</f>
        <v>GREYSTONE FUNDING COMPANY LLC</v>
      </c>
      <c r="I278" s="16" t="str">
        <f>VLOOKUP(B278,Closings!$A$1:$AU$340,40,FALSE)</f>
        <v>GREYSTONE FUNDING COMPANY LLC</v>
      </c>
      <c r="J278" s="16" t="str">
        <f>VLOOKUP(B278,Closings!$A$1:$AU$340,42,FALSE)</f>
        <v>Nursing/ICF</v>
      </c>
    </row>
    <row r="279" spans="1:10">
      <c r="A279" s="14">
        <v>274</v>
      </c>
      <c r="B279" s="15" t="s">
        <v>1148</v>
      </c>
      <c r="C279" s="16" t="str">
        <f>VLOOKUP(B279,Closings!$A$1:$AU$340,4,FALSE)</f>
        <v>P0467 CareRite Legacy at Boca Raton</v>
      </c>
      <c r="D279" s="16" t="str">
        <f>VLOOKUP(B279,Closings!$A$1:$AU$340,33,FALSE)</f>
        <v>FL</v>
      </c>
      <c r="E279" s="16">
        <f>VLOOKUP(B279,Closings!$A$1:$AU$340,6,FALSE)</f>
        <v>105</v>
      </c>
      <c r="F279" s="20">
        <f>VLOOKUP(B279,Closings!$A$1:$AU$340,5,FALSE)</f>
        <v>41200000</v>
      </c>
      <c r="G279" s="17">
        <f>VLOOKUP(B279,Closings!$A$1:$AU$340,2,FALSE)</f>
        <v>45685</v>
      </c>
      <c r="H279" s="16" t="str">
        <f>VLOOKUP(B279,Closings!$A$1:$AU$340,8,FALSE)</f>
        <v>GREYSTONE FUNDING COMPANY LLC</v>
      </c>
      <c r="I279" s="16" t="str">
        <f>VLOOKUP(B279,Closings!$A$1:$AU$340,40,FALSE)</f>
        <v>GREYSTONE FUNDING COMPANY LLC</v>
      </c>
      <c r="J279" s="16" t="str">
        <f>VLOOKUP(B279,Closings!$A$1:$AU$340,42,FALSE)</f>
        <v>Nursing/ICF</v>
      </c>
    </row>
    <row r="280" spans="1:10">
      <c r="A280" s="14">
        <v>275</v>
      </c>
      <c r="B280" s="15" t="s">
        <v>1152</v>
      </c>
      <c r="C280" s="16" t="str">
        <f>VLOOKUP(B280,Closings!$A$1:$AU$340,4,FALSE)</f>
        <v>Nashville Center for Rehabilitation and Healing</v>
      </c>
      <c r="D280" s="16" t="str">
        <f>VLOOKUP(B280,Closings!$A$1:$AU$340,33,FALSE)</f>
        <v>TN</v>
      </c>
      <c r="E280" s="16">
        <f>VLOOKUP(B280,Closings!$A$1:$AU$340,6,FALSE)</f>
        <v>84</v>
      </c>
      <c r="F280" s="20">
        <f>VLOOKUP(B280,Closings!$A$1:$AU$340,5,FALSE)</f>
        <v>21058700</v>
      </c>
      <c r="G280" s="17">
        <f>VLOOKUP(B280,Closings!$A$1:$AU$340,2,FALSE)</f>
        <v>45685</v>
      </c>
      <c r="H280" s="16" t="str">
        <f>VLOOKUP(B280,Closings!$A$1:$AU$340,8,FALSE)</f>
        <v>GREYSTONE FUNDING COMPANY LLC</v>
      </c>
      <c r="I280" s="16" t="str">
        <f>VLOOKUP(B280,Closings!$A$1:$AU$340,40,FALSE)</f>
        <v>GREYSTONE FUNDING COMPANY LLC</v>
      </c>
      <c r="J280" s="16" t="str">
        <f>VLOOKUP(B280,Closings!$A$1:$AU$340,42,FALSE)</f>
        <v>Nursing/ICF</v>
      </c>
    </row>
    <row r="281" spans="1:10">
      <c r="A281" s="14">
        <v>276</v>
      </c>
      <c r="B281" s="15" t="s">
        <v>1155</v>
      </c>
      <c r="C281" s="16" t="str">
        <f>VLOOKUP(B281,Closings!$A$1:$AU$340,4,FALSE)</f>
        <v>Atlas Post Acute at Woodbury Country Club</v>
      </c>
      <c r="D281" s="16" t="str">
        <f>VLOOKUP(B281,Closings!$A$1:$AU$340,33,FALSE)</f>
        <v>NJ</v>
      </c>
      <c r="E281" s="16">
        <f>VLOOKUP(B281,Closings!$A$1:$AU$340,6,FALSE)</f>
        <v>124</v>
      </c>
      <c r="F281" s="20">
        <f>VLOOKUP(B281,Closings!$A$1:$AU$340,5,FALSE)</f>
        <v>43360000</v>
      </c>
      <c r="G281" s="17">
        <f>VLOOKUP(B281,Closings!$A$1:$AU$340,2,FALSE)</f>
        <v>45685</v>
      </c>
      <c r="H281" s="16" t="str">
        <f>VLOOKUP(B281,Closings!$A$1:$AU$340,8,FALSE)</f>
        <v>GREYSTONE FUNDING COMPANY LLC</v>
      </c>
      <c r="I281" s="16" t="str">
        <f>VLOOKUP(B281,Closings!$A$1:$AU$340,40,FALSE)</f>
        <v>GREYSTONE FUNDING COMPANY LLC</v>
      </c>
      <c r="J281" s="16" t="str">
        <f>VLOOKUP(B281,Closings!$A$1:$AU$340,42,FALSE)</f>
        <v>Nursing/ICF</v>
      </c>
    </row>
    <row r="282" spans="1:10">
      <c r="A282" s="14">
        <v>277</v>
      </c>
      <c r="B282" s="15" t="s">
        <v>1158</v>
      </c>
      <c r="C282" s="16" t="str">
        <f>VLOOKUP(B282,Closings!$A$1:$AU$340,4,FALSE)</f>
        <v>Mercer Manor Rehabilitation</v>
      </c>
      <c r="D282" s="16" t="str">
        <f>VLOOKUP(B282,Closings!$A$1:$AU$340,33,FALSE)</f>
        <v>IL</v>
      </c>
      <c r="E282" s="16">
        <f>VLOOKUP(B282,Closings!$A$1:$AU$340,6,FALSE)</f>
        <v>45</v>
      </c>
      <c r="F282" s="20">
        <f>VLOOKUP(B282,Closings!$A$1:$AU$340,5,FALSE)</f>
        <v>6200000</v>
      </c>
      <c r="G282" s="17">
        <f>VLOOKUP(B282,Closings!$A$1:$AU$340,2,FALSE)</f>
        <v>45685</v>
      </c>
      <c r="H282" s="16" t="str">
        <f>VLOOKUP(B282,Closings!$A$1:$AU$340,8,FALSE)</f>
        <v>GREYSTONE FUNDING COMPANY LLC</v>
      </c>
      <c r="I282" s="16" t="str">
        <f>VLOOKUP(B282,Closings!$A$1:$AU$340,40,FALSE)</f>
        <v>GREYSTONE FUNDING COMPANY LLC</v>
      </c>
      <c r="J282" s="16" t="str">
        <f>VLOOKUP(B282,Closings!$A$1:$AU$340,42,FALSE)</f>
        <v>Nursing/ICF</v>
      </c>
    </row>
    <row r="283" spans="1:10">
      <c r="A283" s="14">
        <v>278</v>
      </c>
      <c r="B283" s="15" t="s">
        <v>1162</v>
      </c>
      <c r="C283" s="16" t="str">
        <f>VLOOKUP(B283,Closings!$A$1:$AU$340,4,FALSE)</f>
        <v>Woodlake at Tolland Rehab and Nursing Center</v>
      </c>
      <c r="D283" s="16" t="str">
        <f>VLOOKUP(B283,Closings!$A$1:$AU$340,33,FALSE)</f>
        <v>CT</v>
      </c>
      <c r="E283" s="16">
        <f>VLOOKUP(B283,Closings!$A$1:$AU$340,6,FALSE)</f>
        <v>68</v>
      </c>
      <c r="F283" s="20">
        <f>VLOOKUP(B283,Closings!$A$1:$AU$340,5,FALSE)</f>
        <v>9820500</v>
      </c>
      <c r="G283" s="17">
        <f>VLOOKUP(B283,Closings!$A$1:$AU$340,2,FALSE)</f>
        <v>45680</v>
      </c>
      <c r="H283" s="16" t="str">
        <f>VLOOKUP(B283,Closings!$A$1:$AU$340,8,FALSE)</f>
        <v>DWIGHT CAPITAL LLC</v>
      </c>
      <c r="I283" s="16" t="str">
        <f>VLOOKUP(B283,Closings!$A$1:$AU$340,40,FALSE)</f>
        <v>DWIGHT CAPITAL LLC</v>
      </c>
      <c r="J283" s="16" t="str">
        <f>VLOOKUP(B283,Closings!$A$1:$AU$340,42,FALSE)</f>
        <v>Nursing/ICF</v>
      </c>
    </row>
    <row r="284" spans="1:10">
      <c r="A284" s="14">
        <v>279</v>
      </c>
      <c r="B284" s="15" t="s">
        <v>1166</v>
      </c>
      <c r="C284" s="16" t="str">
        <f>VLOOKUP(B284,Closings!$A$1:$AU$340,4,FALSE)</f>
        <v>Cottages of Perry Hall</v>
      </c>
      <c r="D284" s="16" t="str">
        <f>VLOOKUP(B284,Closings!$A$1:$AU$340,33,FALSE)</f>
        <v>MD</v>
      </c>
      <c r="E284" s="16">
        <f>VLOOKUP(B284,Closings!$A$1:$AU$340,6,FALSE)</f>
        <v>128</v>
      </c>
      <c r="F284" s="20">
        <f>VLOOKUP(B284,Closings!$A$1:$AU$340,5,FALSE)</f>
        <v>10521700</v>
      </c>
      <c r="G284" s="17">
        <f>VLOOKUP(B284,Closings!$A$1:$AU$340,2,FALSE)</f>
        <v>45680</v>
      </c>
      <c r="H284" s="16" t="str">
        <f>VLOOKUP(B284,Closings!$A$1:$AU$340,8,FALSE)</f>
        <v>COLLIERS MORTGAGE LLC</v>
      </c>
      <c r="I284" s="16" t="str">
        <f>VLOOKUP(B284,Closings!$A$1:$AU$340,40,FALSE)</f>
        <v>COLLIERS MORTGAGE LLC</v>
      </c>
      <c r="J284" s="16" t="str">
        <f>VLOOKUP(B284,Closings!$A$1:$AU$340,42,FALSE)</f>
        <v>Asst'd Livg</v>
      </c>
    </row>
    <row r="285" spans="1:10">
      <c r="A285" s="14">
        <v>280</v>
      </c>
      <c r="B285" s="15" t="s">
        <v>1170</v>
      </c>
      <c r="C285" s="16" t="str">
        <f>VLOOKUP(B285,Closings!$A$1:$AU$340,4,FALSE)</f>
        <v>Anchor Post Acute</v>
      </c>
      <c r="D285" s="16" t="str">
        <f>VLOOKUP(B285,Closings!$A$1:$AU$340,33,FALSE)</f>
        <v>SC</v>
      </c>
      <c r="E285" s="16">
        <f>VLOOKUP(B285,Closings!$A$1:$AU$340,6,FALSE)</f>
        <v>82</v>
      </c>
      <c r="F285" s="20">
        <f>VLOOKUP(B285,Closings!$A$1:$AU$340,5,FALSE)</f>
        <v>25120000</v>
      </c>
      <c r="G285" s="17">
        <f>VLOOKUP(B285,Closings!$A$1:$AU$340,2,FALSE)</f>
        <v>45646</v>
      </c>
      <c r="H285" s="16" t="str">
        <f>VLOOKUP(B285,Closings!$A$1:$AU$340,8,FALSE)</f>
        <v>WHITE OAK HEALTHCARE FINANCE LLC</v>
      </c>
      <c r="I285" s="16" t="str">
        <f>VLOOKUP(B285,Closings!$A$1:$AU$340,40,FALSE)</f>
        <v>WHITE OAK HEALTHCARE FINANCE LLC</v>
      </c>
      <c r="J285" s="16" t="str">
        <f>VLOOKUP(B285,Closings!$A$1:$AU$340,42,FALSE)</f>
        <v>Nursing/ICF</v>
      </c>
    </row>
    <row r="286" spans="1:10">
      <c r="A286" s="14">
        <v>281</v>
      </c>
      <c r="B286" s="15" t="s">
        <v>1173</v>
      </c>
      <c r="C286" s="16" t="str">
        <f>VLOOKUP(B286,Closings!$A$1:$AU$340,4,FALSE)</f>
        <v>Edgefield Post Acute</v>
      </c>
      <c r="D286" s="16" t="str">
        <f>VLOOKUP(B286,Closings!$A$1:$AU$340,33,FALSE)</f>
        <v>SC</v>
      </c>
      <c r="E286" s="16">
        <f>VLOOKUP(B286,Closings!$A$1:$AU$340,6,FALSE)</f>
        <v>63</v>
      </c>
      <c r="F286" s="20">
        <f>VLOOKUP(B286,Closings!$A$1:$AU$340,5,FALSE)</f>
        <v>15500000</v>
      </c>
      <c r="G286" s="17">
        <f>VLOOKUP(B286,Closings!$A$1:$AU$340,2,FALSE)</f>
        <v>45646</v>
      </c>
      <c r="H286" s="16" t="str">
        <f>VLOOKUP(B286,Closings!$A$1:$AU$340,8,FALSE)</f>
        <v>WHITE OAK HEALTHCARE FINANCE LLC</v>
      </c>
      <c r="I286" s="16" t="str">
        <f>VLOOKUP(B286,Closings!$A$1:$AU$340,40,FALSE)</f>
        <v>WHITE OAK HEALTHCARE FINANCE LLC</v>
      </c>
      <c r="J286" s="16" t="str">
        <f>VLOOKUP(B286,Closings!$A$1:$AU$340,42,FALSE)</f>
        <v>Nursing/ICF</v>
      </c>
    </row>
    <row r="287" spans="1:10">
      <c r="A287" s="14">
        <v>282</v>
      </c>
      <c r="B287" s="15" t="s">
        <v>1177</v>
      </c>
      <c r="C287" s="16" t="str">
        <f>VLOOKUP(B287,Closings!$A$1:$AU$340,4,FALSE)</f>
        <v>Simpsonville Post Acute</v>
      </c>
      <c r="D287" s="16" t="str">
        <f>VLOOKUP(B287,Closings!$A$1:$AU$340,33,FALSE)</f>
        <v>SC</v>
      </c>
      <c r="E287" s="16">
        <f>VLOOKUP(B287,Closings!$A$1:$AU$340,6,FALSE)</f>
        <v>74</v>
      </c>
      <c r="F287" s="20">
        <f>VLOOKUP(B287,Closings!$A$1:$AU$340,5,FALSE)</f>
        <v>18000000</v>
      </c>
      <c r="G287" s="17">
        <f>VLOOKUP(B287,Closings!$A$1:$AU$340,2,FALSE)</f>
        <v>45646</v>
      </c>
      <c r="H287" s="16" t="str">
        <f>VLOOKUP(B287,Closings!$A$1:$AU$340,8,FALSE)</f>
        <v>WHITE OAK HEALTHCARE FINANCE LLC</v>
      </c>
      <c r="I287" s="16" t="str">
        <f>VLOOKUP(B287,Closings!$A$1:$AU$340,40,FALSE)</f>
        <v>WHITE OAK HEALTHCARE FINANCE LLC</v>
      </c>
      <c r="J287" s="16" t="str">
        <f>VLOOKUP(B287,Closings!$A$1:$AU$340,42,FALSE)</f>
        <v>Nursing/ICF</v>
      </c>
    </row>
    <row r="288" spans="1:10">
      <c r="A288" s="14">
        <v>283</v>
      </c>
      <c r="B288" s="15" t="s">
        <v>1181</v>
      </c>
      <c r="C288" s="16" t="str">
        <f>VLOOKUP(B288,Closings!$A$1:$AU$340,4,FALSE)</f>
        <v>Cordia at Grand Traverse Commons</v>
      </c>
      <c r="D288" s="16" t="str">
        <f>VLOOKUP(B288,Closings!$A$1:$AU$340,33,FALSE)</f>
        <v>MI</v>
      </c>
      <c r="E288" s="16">
        <f>VLOOKUP(B288,Closings!$A$1:$AU$340,6,FALSE)</f>
        <v>216</v>
      </c>
      <c r="F288" s="20">
        <f>VLOOKUP(B288,Closings!$A$1:$AU$340,5,FALSE)</f>
        <v>21403300</v>
      </c>
      <c r="G288" s="17">
        <f>VLOOKUP(B288,Closings!$A$1:$AU$340,2,FALSE)</f>
        <v>45646</v>
      </c>
      <c r="H288" s="16" t="str">
        <f>VLOOKUP(B288,Closings!$A$1:$AU$340,8,FALSE)</f>
        <v>CBRE HMF INC</v>
      </c>
      <c r="I288" s="16" t="str">
        <f>VLOOKUP(B288,Closings!$A$1:$AU$340,40,FALSE)</f>
        <v>CBRE HMF INC</v>
      </c>
      <c r="J288" s="16" t="str">
        <f>VLOOKUP(B288,Closings!$A$1:$AU$340,42,FALSE)</f>
        <v>Board &amp; Care</v>
      </c>
    </row>
    <row r="289" spans="1:10">
      <c r="A289" s="14">
        <v>284</v>
      </c>
      <c r="B289" s="15" t="s">
        <v>1185</v>
      </c>
      <c r="C289" s="16" t="str">
        <f>VLOOKUP(B289,Closings!$A$1:$AU$340,4,FALSE)</f>
        <v>Albany Health Care and Rehabilitation Center</v>
      </c>
      <c r="D289" s="16" t="str">
        <f>VLOOKUP(B289,Closings!$A$1:$AU$340,33,FALSE)</f>
        <v>IN</v>
      </c>
      <c r="E289" s="16">
        <f>VLOOKUP(B289,Closings!$A$1:$AU$340,6,FALSE)</f>
        <v>131</v>
      </c>
      <c r="F289" s="20">
        <f>VLOOKUP(B289,Closings!$A$1:$AU$340,5,FALSE)</f>
        <v>11846900</v>
      </c>
      <c r="G289" s="17">
        <f>VLOOKUP(B289,Closings!$A$1:$AU$340,2,FALSE)</f>
        <v>45645</v>
      </c>
      <c r="H289" s="16" t="str">
        <f>VLOOKUP(B289,Closings!$A$1:$AU$340,8,FALSE)</f>
        <v>BERKADIA COMMERCIAL MTG</v>
      </c>
      <c r="I289" s="16" t="str">
        <f>VLOOKUP(B289,Closings!$A$1:$AU$340,40,FALSE)</f>
        <v>BERKADIA COMMERCIAL MTG</v>
      </c>
      <c r="J289" s="16" t="str">
        <f>VLOOKUP(B289,Closings!$A$1:$AU$340,42,FALSE)</f>
        <v>Nursing/ICF</v>
      </c>
    </row>
    <row r="290" spans="1:10">
      <c r="A290" s="14">
        <v>285</v>
      </c>
      <c r="B290" s="15" t="s">
        <v>1188</v>
      </c>
      <c r="C290" s="16" t="str">
        <f>VLOOKUP(B290,Closings!$A$1:$AU$340,4,FALSE)</f>
        <v>Valley View Health &amp; Rehabilitation</v>
      </c>
      <c r="D290" s="16" t="str">
        <f>VLOOKUP(B290,Closings!$A$1:$AU$340,33,FALSE)</f>
        <v>MO</v>
      </c>
      <c r="E290" s="16">
        <f>VLOOKUP(B290,Closings!$A$1:$AU$340,6,FALSE)</f>
        <v>50</v>
      </c>
      <c r="F290" s="20">
        <f>VLOOKUP(B290,Closings!$A$1:$AU$340,5,FALSE)</f>
        <v>8003900</v>
      </c>
      <c r="G290" s="17">
        <f>VLOOKUP(B290,Closings!$A$1:$AU$340,2,FALSE)</f>
        <v>45645</v>
      </c>
      <c r="H290" s="16" t="str">
        <f>VLOOKUP(B290,Closings!$A$1:$AU$340,8,FALSE)</f>
        <v>NEWPOINT REAL ESTATE CAPITAL</v>
      </c>
      <c r="I290" s="16" t="str">
        <f>VLOOKUP(B290,Closings!$A$1:$AU$340,40,FALSE)</f>
        <v>NEWPOINT REAL ESTATE CAPITAL</v>
      </c>
      <c r="J290" s="16" t="str">
        <f>VLOOKUP(B290,Closings!$A$1:$AU$340,42,FALSE)</f>
        <v>Nursing/ICF</v>
      </c>
    </row>
    <row r="291" spans="1:10">
      <c r="A291" s="14">
        <v>286</v>
      </c>
      <c r="B291" s="15" t="s">
        <v>1192</v>
      </c>
      <c r="C291" s="16" t="str">
        <f>VLOOKUP(B291,Closings!$A$1:$AU$340,4,FALSE)</f>
        <v>Regeis Care Center</v>
      </c>
      <c r="D291" s="16" t="str">
        <f>VLOOKUP(B291,Closings!$A$1:$AU$340,33,FALSE)</f>
        <v>NY</v>
      </c>
      <c r="E291" s="16">
        <f>VLOOKUP(B291,Closings!$A$1:$AU$340,6,FALSE)</f>
        <v>133</v>
      </c>
      <c r="F291" s="20">
        <f>VLOOKUP(B291,Closings!$A$1:$AU$340,5,FALSE)</f>
        <v>33157500</v>
      </c>
      <c r="G291" s="17">
        <f>VLOOKUP(B291,Closings!$A$1:$AU$340,2,FALSE)</f>
        <v>45645</v>
      </c>
      <c r="H291" s="16" t="str">
        <f>VLOOKUP(B291,Closings!$A$1:$AU$340,8,FALSE)</f>
        <v>DWIGHT CAPITAL LLC</v>
      </c>
      <c r="I291" s="16" t="str">
        <f>VLOOKUP(B291,Closings!$A$1:$AU$340,40,FALSE)</f>
        <v>DWIGHT CAPITAL LLC</v>
      </c>
      <c r="J291" s="16" t="str">
        <f>VLOOKUP(B291,Closings!$A$1:$AU$340,42,FALSE)</f>
        <v>Nursing/ICF</v>
      </c>
    </row>
    <row r="292" spans="1:10">
      <c r="A292" s="14">
        <v>287</v>
      </c>
      <c r="B292" s="15" t="s">
        <v>1195</v>
      </c>
      <c r="C292" s="16" t="str">
        <f>VLOOKUP(B292,Closings!$A$1:$AU$340,4,FALSE)</f>
        <v>Harborview Health Center of Augusta</v>
      </c>
      <c r="D292" s="16" t="str">
        <f>VLOOKUP(B292,Closings!$A$1:$AU$340,33,FALSE)</f>
        <v>GA</v>
      </c>
      <c r="E292" s="16">
        <f>VLOOKUP(B292,Closings!$A$1:$AU$340,6,FALSE)</f>
        <v>76</v>
      </c>
      <c r="F292" s="20">
        <f>VLOOKUP(B292,Closings!$A$1:$AU$340,5,FALSE)</f>
        <v>10766300</v>
      </c>
      <c r="G292" s="17">
        <f>VLOOKUP(B292,Closings!$A$1:$AU$340,2,FALSE)</f>
        <v>45645</v>
      </c>
      <c r="H292" s="16" t="str">
        <f>VLOOKUP(B292,Closings!$A$1:$AU$340,8,FALSE)</f>
        <v>LUMENT REAL ESTATE CAPITAL LLC</v>
      </c>
      <c r="I292" s="16" t="str">
        <f>VLOOKUP(B292,Closings!$A$1:$AU$340,40,FALSE)</f>
        <v>FORBRIGHT BANK</v>
      </c>
      <c r="J292" s="16" t="str">
        <f>VLOOKUP(B292,Closings!$A$1:$AU$340,42,FALSE)</f>
        <v>Nursing/ICF</v>
      </c>
    </row>
    <row r="293" spans="1:10">
      <c r="A293" s="14">
        <v>288</v>
      </c>
      <c r="B293" s="15" t="s">
        <v>1199</v>
      </c>
      <c r="C293" s="16" t="str">
        <f>VLOOKUP(B293,Closings!$A$1:$AU$340,4,FALSE)</f>
        <v>Golden Hill Nursing and Rehabilitation Center</v>
      </c>
      <c r="D293" s="16" t="str">
        <f>VLOOKUP(B293,Closings!$A$1:$AU$340,33,FALSE)</f>
        <v>NY</v>
      </c>
      <c r="E293" s="16">
        <f>VLOOKUP(B293,Closings!$A$1:$AU$340,6,FALSE)</f>
        <v>165</v>
      </c>
      <c r="F293" s="20">
        <f>VLOOKUP(B293,Closings!$A$1:$AU$340,5,FALSE)</f>
        <v>48640000</v>
      </c>
      <c r="G293" s="17">
        <f>VLOOKUP(B293,Closings!$A$1:$AU$340,2,FALSE)</f>
        <v>45645</v>
      </c>
      <c r="H293" s="16" t="str">
        <f>VLOOKUP(B293,Closings!$A$1:$AU$340,8,FALSE)</f>
        <v>GREYSTONE FUNDING COMPANY LLC</v>
      </c>
      <c r="I293" s="16" t="str">
        <f>VLOOKUP(B293,Closings!$A$1:$AU$340,40,FALSE)</f>
        <v>GREYSTONE FUNDING COMPANY LLC</v>
      </c>
      <c r="J293" s="16" t="str">
        <f>VLOOKUP(B293,Closings!$A$1:$AU$340,42,FALSE)</f>
        <v>Nursing/ICF</v>
      </c>
    </row>
    <row r="294" spans="1:10">
      <c r="A294" s="14">
        <v>289</v>
      </c>
      <c r="B294" s="15" t="s">
        <v>1203</v>
      </c>
      <c r="C294" s="16" t="str">
        <f>VLOOKUP(B294,Closings!$A$1:$AU$340,4,FALSE)</f>
        <v>Clovernook Health Care and Rehabilitation Center</v>
      </c>
      <c r="D294" s="16" t="str">
        <f>VLOOKUP(B294,Closings!$A$1:$AU$340,33,FALSE)</f>
        <v>OH</v>
      </c>
      <c r="E294" s="16">
        <f>VLOOKUP(B294,Closings!$A$1:$AU$340,6,FALSE)</f>
        <v>76</v>
      </c>
      <c r="F294" s="20">
        <f>VLOOKUP(B294,Closings!$A$1:$AU$340,5,FALSE)</f>
        <v>14080000</v>
      </c>
      <c r="G294" s="17">
        <f>VLOOKUP(B294,Closings!$A$1:$AU$340,2,FALSE)</f>
        <v>45645</v>
      </c>
      <c r="H294" s="16" t="str">
        <f>VLOOKUP(B294,Closings!$A$1:$AU$340,8,FALSE)</f>
        <v>GREYSTONE FUNDING COMPANY LLC</v>
      </c>
      <c r="I294" s="16" t="str">
        <f>VLOOKUP(B294,Closings!$A$1:$AU$340,40,FALSE)</f>
        <v>GREYSTONE FUNDING COMPANY LLC</v>
      </c>
      <c r="J294" s="16" t="str">
        <f>VLOOKUP(B294,Closings!$A$1:$AU$340,42,FALSE)</f>
        <v>Nursing/ICF</v>
      </c>
    </row>
    <row r="295" spans="1:10">
      <c r="A295" s="14">
        <v>290</v>
      </c>
      <c r="B295" s="15" t="s">
        <v>1206</v>
      </c>
      <c r="C295" s="16" t="str">
        <f>VLOOKUP(B295,Closings!$A$1:$AU$340,4,FALSE)</f>
        <v>Brentwood Healthcare Center</v>
      </c>
      <c r="D295" s="16" t="str">
        <f>VLOOKUP(B295,Closings!$A$1:$AU$340,33,FALSE)</f>
        <v>OH</v>
      </c>
      <c r="E295" s="16">
        <f>VLOOKUP(B295,Closings!$A$1:$AU$340,6,FALSE)</f>
        <v>182</v>
      </c>
      <c r="F295" s="20">
        <f>VLOOKUP(B295,Closings!$A$1:$AU$340,5,FALSE)</f>
        <v>14000000</v>
      </c>
      <c r="G295" s="17">
        <f>VLOOKUP(B295,Closings!$A$1:$AU$340,2,FALSE)</f>
        <v>45644</v>
      </c>
      <c r="H295" s="16" t="str">
        <f>VLOOKUP(B295,Closings!$A$1:$AU$340,8,FALSE)</f>
        <v>VIUM CAPITAL MORTGAGE, LLC</v>
      </c>
      <c r="I295" s="16" t="str">
        <f>VLOOKUP(B295,Closings!$A$1:$AU$340,40,FALSE)</f>
        <v>VIUM CAPITAL MORTGAGE, LLC</v>
      </c>
      <c r="J295" s="16" t="str">
        <f>VLOOKUP(B295,Closings!$A$1:$AU$340,42,FALSE)</f>
        <v>Nursing/ICF</v>
      </c>
    </row>
    <row r="296" spans="1:10">
      <c r="A296" s="14">
        <v>291</v>
      </c>
      <c r="B296" s="15" t="s">
        <v>1210</v>
      </c>
      <c r="C296" s="16" t="str">
        <f>VLOOKUP(B296,Closings!$A$1:$AU$340,4,FALSE)</f>
        <v>Whiting Gardens Rehab &amp; Nursing Care</v>
      </c>
      <c r="D296" s="16" t="str">
        <f>VLOOKUP(B296,Closings!$A$1:$AU$340,33,FALSE)</f>
        <v>NJ</v>
      </c>
      <c r="E296" s="16">
        <f>VLOOKUP(B296,Closings!$A$1:$AU$340,6,FALSE)</f>
        <v>96</v>
      </c>
      <c r="F296" s="20">
        <f>VLOOKUP(B296,Closings!$A$1:$AU$340,5,FALSE)</f>
        <v>35110600</v>
      </c>
      <c r="G296" s="17">
        <f>VLOOKUP(B296,Closings!$A$1:$AU$340,2,FALSE)</f>
        <v>45644</v>
      </c>
      <c r="H296" s="16" t="str">
        <f>VLOOKUP(B296,Closings!$A$1:$AU$340,8,FALSE)</f>
        <v>NEWPOINT REAL ESTATE CAPITAL</v>
      </c>
      <c r="I296" s="16" t="str">
        <f>VLOOKUP(B296,Closings!$A$1:$AU$340,40,FALSE)</f>
        <v>NEWPOINT REAL ESTATE CAPITAL</v>
      </c>
      <c r="J296" s="16" t="str">
        <f>VLOOKUP(B296,Closings!$A$1:$AU$340,42,FALSE)</f>
        <v>Nursing/ICF</v>
      </c>
    </row>
    <row r="297" spans="1:10">
      <c r="A297" s="14">
        <v>292</v>
      </c>
      <c r="B297" s="15" t="s">
        <v>1214</v>
      </c>
      <c r="C297" s="16" t="str">
        <f>VLOOKUP(B297,Closings!$A$1:$AU$340,4,FALSE)</f>
        <v>Center for Extended Care at Amherst</v>
      </c>
      <c r="D297" s="16" t="str">
        <f>VLOOKUP(B297,Closings!$A$1:$AU$340,33,FALSE)</f>
        <v>MA</v>
      </c>
      <c r="E297" s="16">
        <f>VLOOKUP(B297,Closings!$A$1:$AU$340,6,FALSE)</f>
        <v>80</v>
      </c>
      <c r="F297" s="20">
        <f>VLOOKUP(B297,Closings!$A$1:$AU$340,5,FALSE)</f>
        <v>14534400</v>
      </c>
      <c r="G297" s="17">
        <f>VLOOKUP(B297,Closings!$A$1:$AU$340,2,FALSE)</f>
        <v>45643</v>
      </c>
      <c r="H297" s="16" t="str">
        <f>VLOOKUP(B297,Closings!$A$1:$AU$340,8,FALSE)</f>
        <v>DWIGHT CAPITAL LLC</v>
      </c>
      <c r="I297" s="16" t="str">
        <f>VLOOKUP(B297,Closings!$A$1:$AU$340,40,FALSE)</f>
        <v>DWIGHT CAPITAL LLC</v>
      </c>
      <c r="J297" s="16" t="str">
        <f>VLOOKUP(B297,Closings!$A$1:$AU$340,42,FALSE)</f>
        <v>Nursing/ICF</v>
      </c>
    </row>
    <row r="298" spans="1:10">
      <c r="A298" s="14">
        <v>293</v>
      </c>
      <c r="B298" s="15" t="s">
        <v>1218</v>
      </c>
      <c r="C298" s="16" t="str">
        <f>VLOOKUP(B298,Closings!$A$1:$AU$340,4,FALSE)</f>
        <v>Diversicare of Quitman</v>
      </c>
      <c r="D298" s="16" t="str">
        <f>VLOOKUP(B298,Closings!$A$1:$AU$340,33,FALSE)</f>
        <v>MS</v>
      </c>
      <c r="E298" s="16">
        <f>VLOOKUP(B298,Closings!$A$1:$AU$340,6,FALSE)</f>
        <v>63</v>
      </c>
      <c r="F298" s="20">
        <f>VLOOKUP(B298,Closings!$A$1:$AU$340,5,FALSE)</f>
        <v>10400000</v>
      </c>
      <c r="G298" s="17">
        <f>VLOOKUP(B298,Closings!$A$1:$AU$340,2,FALSE)</f>
        <v>45638</v>
      </c>
      <c r="H298" s="16" t="str">
        <f>VLOOKUP(B298,Closings!$A$1:$AU$340,8,FALSE)</f>
        <v>GREYSTONE FUNDING COMPANY LLC</v>
      </c>
      <c r="I298" s="16" t="str">
        <f>VLOOKUP(B298,Closings!$A$1:$AU$340,40,FALSE)</f>
        <v>GREYSTONE FUNDING COMPANY LLC</v>
      </c>
      <c r="J298" s="16" t="str">
        <f>VLOOKUP(B298,Closings!$A$1:$AU$340,42,FALSE)</f>
        <v>Nursing/ICF</v>
      </c>
    </row>
    <row r="299" spans="1:10">
      <c r="A299" s="14">
        <v>294</v>
      </c>
      <c r="B299" s="15" t="s">
        <v>1222</v>
      </c>
      <c r="C299" s="16" t="str">
        <f>VLOOKUP(B299,Closings!$A$1:$AU$340,4,FALSE)</f>
        <v>Diversicare of Shelby</v>
      </c>
      <c r="D299" s="16" t="str">
        <f>VLOOKUP(B299,Closings!$A$1:$AU$340,33,FALSE)</f>
        <v>MS</v>
      </c>
      <c r="E299" s="16">
        <f>VLOOKUP(B299,Closings!$A$1:$AU$340,6,FALSE)</f>
        <v>60</v>
      </c>
      <c r="F299" s="20">
        <f>VLOOKUP(B299,Closings!$A$1:$AU$340,5,FALSE)</f>
        <v>8400000</v>
      </c>
      <c r="G299" s="17">
        <f>VLOOKUP(B299,Closings!$A$1:$AU$340,2,FALSE)</f>
        <v>45638</v>
      </c>
      <c r="H299" s="16" t="str">
        <f>VLOOKUP(B299,Closings!$A$1:$AU$340,8,FALSE)</f>
        <v>GREYSTONE FUNDING COMPANY LLC</v>
      </c>
      <c r="I299" s="16" t="str">
        <f>VLOOKUP(B299,Closings!$A$1:$AU$340,40,FALSE)</f>
        <v>GREYSTONE FUNDING COMPANY LLC</v>
      </c>
      <c r="J299" s="16" t="str">
        <f>VLOOKUP(B299,Closings!$A$1:$AU$340,42,FALSE)</f>
        <v>Nursing/ICF</v>
      </c>
    </row>
    <row r="300" spans="1:10">
      <c r="A300" s="14">
        <v>295</v>
      </c>
      <c r="B300" s="15" t="s">
        <v>1226</v>
      </c>
      <c r="C300" s="16" t="str">
        <f>VLOOKUP(B300,Closings!$A$1:$AU$340,4,FALSE)</f>
        <v>Diversicare of Moss Point</v>
      </c>
      <c r="D300" s="16" t="str">
        <f>VLOOKUP(B300,Closings!$A$1:$AU$340,33,FALSE)</f>
        <v>MS</v>
      </c>
      <c r="E300" s="16">
        <f>VLOOKUP(B300,Closings!$A$1:$AU$340,6,FALSE)</f>
        <v>65</v>
      </c>
      <c r="F300" s="20">
        <f>VLOOKUP(B300,Closings!$A$1:$AU$340,5,FALSE)</f>
        <v>10560000</v>
      </c>
      <c r="G300" s="17">
        <f>VLOOKUP(B300,Closings!$A$1:$AU$340,2,FALSE)</f>
        <v>45638</v>
      </c>
      <c r="H300" s="16" t="str">
        <f>VLOOKUP(B300,Closings!$A$1:$AU$340,8,FALSE)</f>
        <v>GREYSTONE FUNDING COMPANY LLC</v>
      </c>
      <c r="I300" s="16" t="str">
        <f>VLOOKUP(B300,Closings!$A$1:$AU$340,40,FALSE)</f>
        <v>GREYSTONE FUNDING COMPANY LLC</v>
      </c>
      <c r="J300" s="16" t="str">
        <f>VLOOKUP(B300,Closings!$A$1:$AU$340,42,FALSE)</f>
        <v>Nursing/ICF</v>
      </c>
    </row>
    <row r="301" spans="1:10">
      <c r="A301" s="14">
        <v>296</v>
      </c>
      <c r="B301" s="15" t="s">
        <v>1230</v>
      </c>
      <c r="C301" s="16" t="str">
        <f>VLOOKUP(B301,Closings!$A$1:$AU$340,4,FALSE)</f>
        <v>Atrium Center for Rehabilitation and Nursing</v>
      </c>
      <c r="D301" s="16" t="str">
        <f>VLOOKUP(B301,Closings!$A$1:$AU$340,33,FALSE)</f>
        <v>NY</v>
      </c>
      <c r="E301" s="16">
        <f>VLOOKUP(B301,Closings!$A$1:$AU$340,6,FALSE)</f>
        <v>251</v>
      </c>
      <c r="F301" s="20">
        <f>VLOOKUP(B301,Closings!$A$1:$AU$340,5,FALSE)</f>
        <v>72400000</v>
      </c>
      <c r="G301" s="17">
        <f>VLOOKUP(B301,Closings!$A$1:$AU$340,2,FALSE)</f>
        <v>45637</v>
      </c>
      <c r="H301" s="16" t="str">
        <f>VLOOKUP(B301,Closings!$A$1:$AU$340,8,FALSE)</f>
        <v>FIRST AMERICAN CAPITAL GRP</v>
      </c>
      <c r="I301" s="16" t="str">
        <f>VLOOKUP(B301,Closings!$A$1:$AU$340,40,FALSE)</f>
        <v>FIRST AMERICAN CAPITAL GRP</v>
      </c>
      <c r="J301" s="16" t="str">
        <f>VLOOKUP(B301,Closings!$A$1:$AU$340,42,FALSE)</f>
        <v>Nursing/ICF</v>
      </c>
    </row>
    <row r="302" spans="1:10">
      <c r="A302" s="14">
        <v>297</v>
      </c>
      <c r="B302" s="15" t="s">
        <v>1233</v>
      </c>
      <c r="C302" s="16" t="str">
        <f>VLOOKUP(B302,Closings!$A$1:$AU$340,4,FALSE)</f>
        <v>The Health Center at Galloway</v>
      </c>
      <c r="D302" s="16" t="str">
        <f>VLOOKUP(B302,Closings!$A$1:$AU$340,33,FALSE)</f>
        <v>NJ</v>
      </c>
      <c r="E302" s="16">
        <f>VLOOKUP(B302,Closings!$A$1:$AU$340,6,FALSE)</f>
        <v>66</v>
      </c>
      <c r="F302" s="20">
        <f>VLOOKUP(B302,Closings!$A$1:$AU$340,5,FALSE)</f>
        <v>23000000</v>
      </c>
      <c r="G302" s="17">
        <f>VLOOKUP(B302,Closings!$A$1:$AU$340,2,FALSE)</f>
        <v>45637</v>
      </c>
      <c r="H302" s="16" t="str">
        <f>VLOOKUP(B302,Closings!$A$1:$AU$340,8,FALSE)</f>
        <v>VIUM CAPITAL MORTGAGE, LLC</v>
      </c>
      <c r="I302" s="16" t="str">
        <f>VLOOKUP(B302,Closings!$A$1:$AU$340,40,FALSE)</f>
        <v>VIUM CAPITAL MORTGAGE, LLC</v>
      </c>
      <c r="J302" s="16" t="str">
        <f>VLOOKUP(B302,Closings!$A$1:$AU$340,42,FALSE)</f>
        <v>Nursing/ICF</v>
      </c>
    </row>
    <row r="303" spans="1:10">
      <c r="A303" s="14">
        <v>298</v>
      </c>
      <c r="B303" s="15" t="s">
        <v>1237</v>
      </c>
      <c r="C303" s="16" t="str">
        <f>VLOOKUP(B303,Closings!$A$1:$AU$340,4,FALSE)</f>
        <v>Charter Senior Living of Davison</v>
      </c>
      <c r="D303" s="16" t="str">
        <f>VLOOKUP(B303,Closings!$A$1:$AU$340,33,FALSE)</f>
        <v>MI</v>
      </c>
      <c r="E303" s="16">
        <f>VLOOKUP(B303,Closings!$A$1:$AU$340,6,FALSE)</f>
        <v>108</v>
      </c>
      <c r="F303" s="20">
        <f>VLOOKUP(B303,Closings!$A$1:$AU$340,5,FALSE)</f>
        <v>12943700</v>
      </c>
      <c r="G303" s="17">
        <f>VLOOKUP(B303,Closings!$A$1:$AU$340,2,FALSE)</f>
        <v>45636</v>
      </c>
      <c r="H303" s="16" t="str">
        <f>VLOOKUP(B303,Closings!$A$1:$AU$340,8,FALSE)</f>
        <v>VIUM CAPITAL MORTGAGE, LLC</v>
      </c>
      <c r="I303" s="16" t="str">
        <f>VLOOKUP(B303,Closings!$A$1:$AU$340,40,FALSE)</f>
        <v>VIUM CAPITAL MORTGAGE, LLC</v>
      </c>
      <c r="J303" s="16" t="str">
        <f>VLOOKUP(B303,Closings!$A$1:$AU$340,42,FALSE)</f>
        <v>Board &amp; Care</v>
      </c>
    </row>
    <row r="304" spans="1:10">
      <c r="A304" s="14">
        <v>299</v>
      </c>
      <c r="B304" s="15" t="s">
        <v>1241</v>
      </c>
      <c r="C304" s="16" t="str">
        <f>VLOOKUP(B304,Closings!$A$1:$AU$340,4,FALSE)</f>
        <v>Charter Senior Living of Bay City</v>
      </c>
      <c r="D304" s="16" t="str">
        <f>VLOOKUP(B304,Closings!$A$1:$AU$340,33,FALSE)</f>
        <v>MI</v>
      </c>
      <c r="E304" s="16">
        <f>VLOOKUP(B304,Closings!$A$1:$AU$340,6,FALSE)</f>
        <v>94</v>
      </c>
      <c r="F304" s="20">
        <f>VLOOKUP(B304,Closings!$A$1:$AU$340,5,FALSE)</f>
        <v>3234100</v>
      </c>
      <c r="G304" s="17">
        <f>VLOOKUP(B304,Closings!$A$1:$AU$340,2,FALSE)</f>
        <v>45636</v>
      </c>
      <c r="H304" s="16" t="str">
        <f>VLOOKUP(B304,Closings!$A$1:$AU$340,8,FALSE)</f>
        <v>VIUM CAPITAL MORTGAGE, LLC</v>
      </c>
      <c r="I304" s="16" t="str">
        <f>VLOOKUP(B304,Closings!$A$1:$AU$340,40,FALSE)</f>
        <v>VIUM CAPITAL MORTGAGE, LLC</v>
      </c>
      <c r="J304" s="16" t="str">
        <f>VLOOKUP(B304,Closings!$A$1:$AU$340,42,FALSE)</f>
        <v>Asst'd Livg</v>
      </c>
    </row>
    <row r="305" spans="1:10">
      <c r="A305" s="14">
        <v>300</v>
      </c>
      <c r="B305" s="15" t="s">
        <v>1245</v>
      </c>
      <c r="C305" s="16" t="str">
        <f>VLOOKUP(B305,Closings!$A$1:$AU$340,4,FALSE)</f>
        <v>Costa Del Sol Healthcare</v>
      </c>
      <c r="D305" s="16" t="str">
        <f>VLOOKUP(B305,Closings!$A$1:$AU$340,33,FALSE)</f>
        <v>CA</v>
      </c>
      <c r="E305" s="16">
        <f>VLOOKUP(B305,Closings!$A$1:$AU$340,6,FALSE)</f>
        <v>29</v>
      </c>
      <c r="F305" s="20">
        <f>VLOOKUP(B305,Closings!$A$1:$AU$340,5,FALSE)</f>
        <v>30712000</v>
      </c>
      <c r="G305" s="17">
        <f>VLOOKUP(B305,Closings!$A$1:$AU$340,2,FALSE)</f>
        <v>45632</v>
      </c>
      <c r="H305" s="16" t="str">
        <f>VLOOKUP(B305,Closings!$A$1:$AU$340,8,FALSE)</f>
        <v>WHITE OAK HEALTHCARE FINANCE LLC</v>
      </c>
      <c r="I305" s="16" t="str">
        <f>VLOOKUP(B305,Closings!$A$1:$AU$340,40,FALSE)</f>
        <v>WHITE OAK HEALTHCARE FINANCE LLC</v>
      </c>
      <c r="J305" s="16" t="str">
        <f>VLOOKUP(B305,Closings!$A$1:$AU$340,42,FALSE)</f>
        <v>Nursing/ICF</v>
      </c>
    </row>
    <row r="306" spans="1:10">
      <c r="A306" s="14">
        <v>301</v>
      </c>
      <c r="B306" s="15" t="s">
        <v>1249</v>
      </c>
      <c r="C306" s="16" t="str">
        <f>VLOOKUP(B306,Closings!$A$1:$AU$340,4,FALSE)</f>
        <v>Cottage Lane Health and Rehabilitation</v>
      </c>
      <c r="D306" s="16" t="str">
        <f>VLOOKUP(B306,Closings!$A$1:$AU$340,33,FALSE)</f>
        <v>AR</v>
      </c>
      <c r="E306" s="16">
        <f>VLOOKUP(B306,Closings!$A$1:$AU$340,6,FALSE)</f>
        <v>62</v>
      </c>
      <c r="F306" s="20">
        <f>VLOOKUP(B306,Closings!$A$1:$AU$340,5,FALSE)</f>
        <v>15120000</v>
      </c>
      <c r="G306" s="17">
        <f>VLOOKUP(B306,Closings!$A$1:$AU$340,2,FALSE)</f>
        <v>45631</v>
      </c>
      <c r="H306" s="16" t="str">
        <f>VLOOKUP(B306,Closings!$A$1:$AU$340,8,FALSE)</f>
        <v>VIUM CAPITAL MORTGAGE, LLC</v>
      </c>
      <c r="I306" s="16" t="str">
        <f>VLOOKUP(B306,Closings!$A$1:$AU$340,40,FALSE)</f>
        <v>VIUM CAPITAL MORTGAGE, LLC</v>
      </c>
      <c r="J306" s="16" t="str">
        <f>VLOOKUP(B306,Closings!$A$1:$AU$340,42,FALSE)</f>
        <v>Nursing/ICF</v>
      </c>
    </row>
    <row r="307" spans="1:10">
      <c r="A307" s="14">
        <v>302</v>
      </c>
      <c r="B307" s="15" t="s">
        <v>1252</v>
      </c>
      <c r="C307" s="16" t="str">
        <f>VLOOKUP(B307,Closings!$A$1:$AU$340,4,FALSE)</f>
        <v>Belterra Health and Rehabilitation Center</v>
      </c>
      <c r="D307" s="16" t="str">
        <f>VLOOKUP(B307,Closings!$A$1:$AU$340,33,FALSE)</f>
        <v>TX</v>
      </c>
      <c r="E307" s="16">
        <f>VLOOKUP(B307,Closings!$A$1:$AU$340,6,FALSE)</f>
        <v>103</v>
      </c>
      <c r="F307" s="20">
        <f>VLOOKUP(B307,Closings!$A$1:$AU$340,5,FALSE)</f>
        <v>14593200</v>
      </c>
      <c r="G307" s="17">
        <f>VLOOKUP(B307,Closings!$A$1:$AU$340,2,FALSE)</f>
        <v>45630</v>
      </c>
      <c r="H307" s="16" t="str">
        <f>VLOOKUP(B307,Closings!$A$1:$AU$340,8,FALSE)</f>
        <v>VIUM CAPITAL MORTGAGE, LLC</v>
      </c>
      <c r="I307" s="16" t="str">
        <f>VLOOKUP(B307,Closings!$A$1:$AU$340,40,FALSE)</f>
        <v>VIUM CAPITAL MORTGAGE, LLC</v>
      </c>
      <c r="J307" s="16" t="str">
        <f>VLOOKUP(B307,Closings!$A$1:$AU$340,42,FALSE)</f>
        <v>Nursing/ICF</v>
      </c>
    </row>
    <row r="308" spans="1:10">
      <c r="A308" s="14">
        <v>303</v>
      </c>
      <c r="B308" s="15" t="s">
        <v>1256</v>
      </c>
      <c r="C308" s="16" t="str">
        <f>VLOOKUP(B308,Closings!$A$1:$AU$340,4,FALSE)</f>
        <v>Camelot Brookside</v>
      </c>
      <c r="D308" s="16" t="str">
        <f>VLOOKUP(B308,Closings!$A$1:$AU$340,33,FALSE)</f>
        <v>LA</v>
      </c>
      <c r="E308" s="16">
        <f>VLOOKUP(B308,Closings!$A$1:$AU$340,6,FALSE)</f>
        <v>120</v>
      </c>
      <c r="F308" s="20">
        <f>VLOOKUP(B308,Closings!$A$1:$AU$340,5,FALSE)</f>
        <v>23600000</v>
      </c>
      <c r="G308" s="17">
        <f>VLOOKUP(B308,Closings!$A$1:$AU$340,2,FALSE)</f>
        <v>45630</v>
      </c>
      <c r="H308" s="16" t="str">
        <f>VLOOKUP(B308,Closings!$A$1:$AU$340,8,FALSE)</f>
        <v>VIUM CAPITAL MORTGAGE, LLC</v>
      </c>
      <c r="I308" s="16" t="str">
        <f>VLOOKUP(B308,Closings!$A$1:$AU$340,40,FALSE)</f>
        <v>VIUM CAPITAL MORTGAGE, LLC</v>
      </c>
      <c r="J308" s="16" t="str">
        <f>VLOOKUP(B308,Closings!$A$1:$AU$340,42,FALSE)</f>
        <v>Nursing/ICF</v>
      </c>
    </row>
    <row r="309" spans="1:10">
      <c r="A309" s="14">
        <v>304</v>
      </c>
      <c r="B309" s="15" t="s">
        <v>1260</v>
      </c>
      <c r="C309" s="16" t="str">
        <f>VLOOKUP(B309,Closings!$A$1:$AU$340,4,FALSE)</f>
        <v>Camelot of Broussard</v>
      </c>
      <c r="D309" s="16" t="str">
        <f>VLOOKUP(B309,Closings!$A$1:$AU$340,33,FALSE)</f>
        <v>LA</v>
      </c>
      <c r="E309" s="16">
        <f>VLOOKUP(B309,Closings!$A$1:$AU$340,6,FALSE)</f>
        <v>200</v>
      </c>
      <c r="F309" s="20">
        <f>VLOOKUP(B309,Closings!$A$1:$AU$340,5,FALSE)</f>
        <v>32000000</v>
      </c>
      <c r="G309" s="17">
        <f>VLOOKUP(B309,Closings!$A$1:$AU$340,2,FALSE)</f>
        <v>45630</v>
      </c>
      <c r="H309" s="16" t="str">
        <f>VLOOKUP(B309,Closings!$A$1:$AU$340,8,FALSE)</f>
        <v>VIUM CAPITAL MORTGAGE, LLC</v>
      </c>
      <c r="I309" s="16" t="str">
        <f>VLOOKUP(B309,Closings!$A$1:$AU$340,40,FALSE)</f>
        <v>VIUM CAPITAL MORTGAGE, LLC</v>
      </c>
      <c r="J309" s="16" t="str">
        <f>VLOOKUP(B309,Closings!$A$1:$AU$340,42,FALSE)</f>
        <v>Nursing/ICF</v>
      </c>
    </row>
    <row r="310" spans="1:10">
      <c r="A310" s="14">
        <v>305</v>
      </c>
      <c r="B310" s="15" t="s">
        <v>1263</v>
      </c>
      <c r="C310" s="16" t="str">
        <f>VLOOKUP(B310,Closings!$A$1:$AU$340,4,FALSE)</f>
        <v>The Riverside</v>
      </c>
      <c r="D310" s="16" t="str">
        <f>VLOOKUP(B310,Closings!$A$1:$AU$340,33,FALSE)</f>
        <v>NY</v>
      </c>
      <c r="E310" s="16">
        <f>VLOOKUP(B310,Closings!$A$1:$AU$340,6,FALSE)</f>
        <v>273</v>
      </c>
      <c r="F310" s="20">
        <f>VLOOKUP(B310,Closings!$A$1:$AU$340,5,FALSE)</f>
        <v>124255500</v>
      </c>
      <c r="G310" s="17">
        <f>VLOOKUP(B310,Closings!$A$1:$AU$340,2,FALSE)</f>
        <v>45622</v>
      </c>
      <c r="H310" s="16" t="str">
        <f>VLOOKUP(B310,Closings!$A$1:$AU$340,8,FALSE)</f>
        <v>GREYSTONE FUNDING COMPANY LLC</v>
      </c>
      <c r="I310" s="16" t="str">
        <f>VLOOKUP(B310,Closings!$A$1:$AU$340,40,FALSE)</f>
        <v>GREYSTONE FUNDING COMPANY LLC</v>
      </c>
      <c r="J310" s="16" t="str">
        <f>VLOOKUP(B310,Closings!$A$1:$AU$340,42,FALSE)</f>
        <v>Nursing/ICF</v>
      </c>
    </row>
    <row r="311" spans="1:10">
      <c r="A311" s="14">
        <v>306</v>
      </c>
      <c r="B311" s="15" t="s">
        <v>1267</v>
      </c>
      <c r="C311" s="16" t="str">
        <f>VLOOKUP(B311,Closings!$A$1:$AU$340,4,FALSE)</f>
        <v>Magnolia Place Assisted Living and Memory Care</v>
      </c>
      <c r="D311" s="16" t="str">
        <f>VLOOKUP(B311,Closings!$A$1:$AU$340,33,FALSE)</f>
        <v>CA</v>
      </c>
      <c r="E311" s="16">
        <f>VLOOKUP(B311,Closings!$A$1:$AU$340,6,FALSE)</f>
        <v>234</v>
      </c>
      <c r="F311" s="20">
        <f>VLOOKUP(B311,Closings!$A$1:$AU$340,5,FALSE)</f>
        <v>29120000</v>
      </c>
      <c r="G311" s="17">
        <f>VLOOKUP(B311,Closings!$A$1:$AU$340,2,FALSE)</f>
        <v>45622</v>
      </c>
      <c r="H311" s="16" t="str">
        <f>VLOOKUP(B311,Closings!$A$1:$AU$340,8,FALSE)</f>
        <v>BERKADIA COMMERCIAL MTG</v>
      </c>
      <c r="I311" s="16" t="str">
        <f>VLOOKUP(B311,Closings!$A$1:$AU$340,40,FALSE)</f>
        <v>BERKADIA COMMERCIAL MTG</v>
      </c>
      <c r="J311" s="16" t="str">
        <f>VLOOKUP(B311,Closings!$A$1:$AU$340,42,FALSE)</f>
        <v>Asst'd Livg</v>
      </c>
    </row>
    <row r="312" spans="1:10">
      <c r="A312" s="14">
        <v>307</v>
      </c>
      <c r="B312" s="15" t="s">
        <v>1271</v>
      </c>
      <c r="C312" s="16" t="str">
        <f>VLOOKUP(B312,Closings!$A$1:$AU$340,4,FALSE)</f>
        <v>The Garden of Cedar Rapids</v>
      </c>
      <c r="D312" s="16" t="str">
        <f>VLOOKUP(B312,Closings!$A$1:$AU$340,33,FALSE)</f>
        <v>IA</v>
      </c>
      <c r="E312" s="16">
        <f>VLOOKUP(B312,Closings!$A$1:$AU$340,6,FALSE)</f>
        <v>124</v>
      </c>
      <c r="F312" s="20">
        <f>VLOOKUP(B312,Closings!$A$1:$AU$340,5,FALSE)</f>
        <v>10607700</v>
      </c>
      <c r="G312" s="17">
        <f>VLOOKUP(B312,Closings!$A$1:$AU$340,2,FALSE)</f>
        <v>45622</v>
      </c>
      <c r="H312" s="16" t="str">
        <f>VLOOKUP(B312,Closings!$A$1:$AU$340,8,FALSE)</f>
        <v>CAMBRIDGE REALTY CAPITAL</v>
      </c>
      <c r="I312" s="16" t="str">
        <f>VLOOKUP(B312,Closings!$A$1:$AU$340,40,FALSE)</f>
        <v>CAMBRIDGE REALTY CAPITAL</v>
      </c>
      <c r="J312" s="16" t="str">
        <f>VLOOKUP(B312,Closings!$A$1:$AU$340,42,FALSE)</f>
        <v>Nursing/ICF</v>
      </c>
    </row>
    <row r="313" spans="1:10">
      <c r="A313" s="14">
        <v>308</v>
      </c>
      <c r="B313" s="15" t="s">
        <v>1276</v>
      </c>
      <c r="C313" s="16" t="str">
        <f>VLOOKUP(B313,Closings!$A$1:$AU$340,4,FALSE)</f>
        <v>P0635 HSL4 MS Dogwood Corinth</v>
      </c>
      <c r="D313" s="16" t="str">
        <f>VLOOKUP(B313,Closings!$A$1:$AU$340,33,FALSE)</f>
        <v>MS</v>
      </c>
      <c r="E313" s="16">
        <f>VLOOKUP(B313,Closings!$A$1:$AU$340,6,FALSE)</f>
        <v>94</v>
      </c>
      <c r="F313" s="20">
        <f>VLOOKUP(B313,Closings!$A$1:$AU$340,5,FALSE)</f>
        <v>4494600</v>
      </c>
      <c r="G313" s="17">
        <f>VLOOKUP(B313,Closings!$A$1:$AU$340,2,FALSE)</f>
        <v>45622</v>
      </c>
      <c r="H313" s="16" t="str">
        <f>VLOOKUP(B313,Closings!$A$1:$AU$340,8,FALSE)</f>
        <v>BERKADIA COMMERCIAL MTG</v>
      </c>
      <c r="I313" s="16" t="str">
        <f>VLOOKUP(B313,Closings!$A$1:$AU$340,40,FALSE)</f>
        <v>BERKADIA COMMERCIAL MTG</v>
      </c>
      <c r="J313" s="16" t="str">
        <f>VLOOKUP(B313,Closings!$A$1:$AU$340,42,FALSE)</f>
        <v>Asst'd Livg</v>
      </c>
    </row>
    <row r="314" spans="1:10">
      <c r="A314" s="14">
        <v>309</v>
      </c>
      <c r="B314" s="15" t="s">
        <v>1280</v>
      </c>
      <c r="C314" s="16" t="str">
        <f>VLOOKUP(B314,Closings!$A$1:$AU$340,4,FALSE)</f>
        <v>Plain View Assisted Living</v>
      </c>
      <c r="D314" s="16" t="str">
        <f>VLOOKUP(B314,Closings!$A$1:$AU$340,33,FALSE)</f>
        <v>MS</v>
      </c>
      <c r="E314" s="16">
        <f>VLOOKUP(B314,Closings!$A$1:$AU$340,6,FALSE)</f>
        <v>80</v>
      </c>
      <c r="F314" s="20">
        <f>VLOOKUP(B314,Closings!$A$1:$AU$340,5,FALSE)</f>
        <v>4436900</v>
      </c>
      <c r="G314" s="17">
        <f>VLOOKUP(B314,Closings!$A$1:$AU$340,2,FALSE)</f>
        <v>45622</v>
      </c>
      <c r="H314" s="16" t="str">
        <f>VLOOKUP(B314,Closings!$A$1:$AU$340,8,FALSE)</f>
        <v>BERKADIA COMMERCIAL MTG</v>
      </c>
      <c r="I314" s="16" t="str">
        <f>VLOOKUP(B314,Closings!$A$1:$AU$340,40,FALSE)</f>
        <v>BERKADIA COMMERCIAL MTG</v>
      </c>
      <c r="J314" s="16" t="str">
        <f>VLOOKUP(B314,Closings!$A$1:$AU$340,42,FALSE)</f>
        <v>Asst'd Livg</v>
      </c>
    </row>
    <row r="315" spans="1:10">
      <c r="A315" s="14">
        <v>310</v>
      </c>
      <c r="B315" s="15" t="s">
        <v>1284</v>
      </c>
      <c r="C315" s="16" t="str">
        <f>VLOOKUP(B315,Closings!$A$1:$AU$340,4,FALSE)</f>
        <v>Highland Oaks Health Center</v>
      </c>
      <c r="D315" s="16" t="str">
        <f>VLOOKUP(B315,Closings!$A$1:$AU$340,33,FALSE)</f>
        <v>OH</v>
      </c>
      <c r="E315" s="16">
        <f>VLOOKUP(B315,Closings!$A$1:$AU$340,6,FALSE)</f>
        <v>73</v>
      </c>
      <c r="F315" s="20">
        <f>VLOOKUP(B315,Closings!$A$1:$AU$340,5,FALSE)</f>
        <v>8720000</v>
      </c>
      <c r="G315" s="17">
        <f>VLOOKUP(B315,Closings!$A$1:$AU$340,2,FALSE)</f>
        <v>45618</v>
      </c>
      <c r="H315" s="16" t="str">
        <f>VLOOKUP(B315,Closings!$A$1:$AU$340,8,FALSE)</f>
        <v>GREYSTONE FUNDING COMPANY LLC</v>
      </c>
      <c r="I315" s="16" t="str">
        <f>VLOOKUP(B315,Closings!$A$1:$AU$340,40,FALSE)</f>
        <v>GREYSTONE FUNDING COMPANY LLC</v>
      </c>
      <c r="J315" s="16" t="str">
        <f>VLOOKUP(B315,Closings!$A$1:$AU$340,42,FALSE)</f>
        <v>Nursing/ICF</v>
      </c>
    </row>
    <row r="316" spans="1:10">
      <c r="A316" s="14">
        <v>311</v>
      </c>
      <c r="B316" s="15" t="s">
        <v>1288</v>
      </c>
      <c r="C316" s="16" t="str">
        <f>VLOOKUP(B316,Closings!$A$1:$AU$340,4,FALSE)</f>
        <v>Shady Nook</v>
      </c>
      <c r="D316" s="16" t="str">
        <f>VLOOKUP(B316,Closings!$A$1:$AU$340,33,FALSE)</f>
        <v>IN</v>
      </c>
      <c r="E316" s="16">
        <f>VLOOKUP(B316,Closings!$A$1:$AU$340,6,FALSE)</f>
        <v>47</v>
      </c>
      <c r="F316" s="20">
        <f>VLOOKUP(B316,Closings!$A$1:$AU$340,5,FALSE)</f>
        <v>12893600</v>
      </c>
      <c r="G316" s="17">
        <f>VLOOKUP(B316,Closings!$A$1:$AU$340,2,FALSE)</f>
        <v>45617</v>
      </c>
      <c r="H316" s="16" t="str">
        <f>VLOOKUP(B316,Closings!$A$1:$AU$340,8,FALSE)</f>
        <v>GREYSTONE FUNDING COMPANY LLC</v>
      </c>
      <c r="I316" s="16" t="str">
        <f>VLOOKUP(B316,Closings!$A$1:$AU$340,40,FALSE)</f>
        <v>GREYSTONE FUNDING COMPANY LLC</v>
      </c>
      <c r="J316" s="16" t="str">
        <f>VLOOKUP(B316,Closings!$A$1:$AU$340,42,FALSE)</f>
        <v>Nursing/ICF</v>
      </c>
    </row>
    <row r="317" spans="1:10">
      <c r="A317" s="14">
        <v>312</v>
      </c>
      <c r="B317" s="15" t="s">
        <v>1292</v>
      </c>
      <c r="C317" s="16" t="str">
        <f>VLOOKUP(B317,Closings!$A$1:$AU$340,4,FALSE)</f>
        <v>P0608 EA Pine Street City View Post Acute</v>
      </c>
      <c r="D317" s="16" t="str">
        <f>VLOOKUP(B317,Closings!$A$1:$AU$340,33,FALSE)</f>
        <v>CA</v>
      </c>
      <c r="E317" s="16">
        <f>VLOOKUP(B317,Closings!$A$1:$AU$340,6,FALSE)</f>
        <v>76</v>
      </c>
      <c r="F317" s="20">
        <f>VLOOKUP(B317,Closings!$A$1:$AU$340,5,FALSE)</f>
        <v>36161900</v>
      </c>
      <c r="G317" s="17">
        <f>VLOOKUP(B317,Closings!$A$1:$AU$340,2,FALSE)</f>
        <v>45617</v>
      </c>
      <c r="H317" s="16" t="str">
        <f>VLOOKUP(B317,Closings!$A$1:$AU$340,8,FALSE)</f>
        <v>WHITE OAK HEALTHCARE FINANCE LLC</v>
      </c>
      <c r="I317" s="16" t="str">
        <f>VLOOKUP(B317,Closings!$A$1:$AU$340,40,FALSE)</f>
        <v>WHITE OAK HEALTHCARE FINANCE LLC</v>
      </c>
      <c r="J317" s="16" t="str">
        <f>VLOOKUP(B317,Closings!$A$1:$AU$340,42,FALSE)</f>
        <v>Nursing/ICF</v>
      </c>
    </row>
    <row r="318" spans="1:10">
      <c r="A318" s="14">
        <v>313</v>
      </c>
      <c r="B318" s="15" t="s">
        <v>1296</v>
      </c>
      <c r="C318" s="16" t="str">
        <f>VLOOKUP(B318,Closings!$A$1:$AU$340,4,FALSE)</f>
        <v>Dungeness Courte Memory Care</v>
      </c>
      <c r="D318" s="16" t="str">
        <f>VLOOKUP(B318,Closings!$A$1:$AU$340,33,FALSE)</f>
        <v>WA</v>
      </c>
      <c r="E318" s="16">
        <f>VLOOKUP(B318,Closings!$A$1:$AU$340,6,FALSE)</f>
        <v>56</v>
      </c>
      <c r="F318" s="20">
        <f>VLOOKUP(B318,Closings!$A$1:$AU$340,5,FALSE)</f>
        <v>5655000</v>
      </c>
      <c r="G318" s="17">
        <f>VLOOKUP(B318,Closings!$A$1:$AU$340,2,FALSE)</f>
        <v>45617</v>
      </c>
      <c r="H318" s="16" t="str">
        <f>VLOOKUP(B318,Closings!$A$1:$AU$340,8,FALSE)</f>
        <v>WALKER AND DUNLOP LLC</v>
      </c>
      <c r="I318" s="16" t="str">
        <f>VLOOKUP(B318,Closings!$A$1:$AU$340,40,FALSE)</f>
        <v>WALKER AND DUNLOP LLC</v>
      </c>
      <c r="J318" s="16" t="str">
        <f>VLOOKUP(B318,Closings!$A$1:$AU$340,42,FALSE)</f>
        <v>Board &amp; Care</v>
      </c>
    </row>
    <row r="319" spans="1:10">
      <c r="A319" s="14">
        <v>314</v>
      </c>
      <c r="B319" s="15" t="s">
        <v>1300</v>
      </c>
      <c r="C319" s="16" t="str">
        <f>VLOOKUP(B319,Closings!$A$1:$AU$340,4,FALSE)</f>
        <v>Avenue at Warrensville Care and Rehab Center</v>
      </c>
      <c r="D319" s="16" t="str">
        <f>VLOOKUP(B319,Closings!$A$1:$AU$340,33,FALSE)</f>
        <v>OH</v>
      </c>
      <c r="E319" s="16">
        <f>VLOOKUP(B319,Closings!$A$1:$AU$340,6,FALSE)</f>
        <v>97</v>
      </c>
      <c r="F319" s="20">
        <f>VLOOKUP(B319,Closings!$A$1:$AU$340,5,FALSE)</f>
        <v>10153000</v>
      </c>
      <c r="G319" s="17">
        <f>VLOOKUP(B319,Closings!$A$1:$AU$340,2,FALSE)</f>
        <v>45615</v>
      </c>
      <c r="H319" s="16" t="str">
        <f>VLOOKUP(B319,Closings!$A$1:$AU$340,8,FALSE)</f>
        <v>DWIGHT CAPITAL LLC</v>
      </c>
      <c r="I319" s="16" t="str">
        <f>VLOOKUP(B319,Closings!$A$1:$AU$340,40,FALSE)</f>
        <v>DWIGHT CAPITAL LLC</v>
      </c>
      <c r="J319" s="16" t="str">
        <f>VLOOKUP(B319,Closings!$A$1:$AU$340,42,FALSE)</f>
        <v>Nursing/ICF</v>
      </c>
    </row>
    <row r="320" spans="1:10">
      <c r="A320" s="14">
        <v>315</v>
      </c>
      <c r="B320" s="15" t="s">
        <v>1304</v>
      </c>
      <c r="C320" s="16" t="str">
        <f>VLOOKUP(B320,Closings!$A$1:$AU$340,4,FALSE)</f>
        <v>Nspire Healthcare Kendall</v>
      </c>
      <c r="D320" s="16" t="str">
        <f>VLOOKUP(B320,Closings!$A$1:$AU$340,33,FALSE)</f>
        <v>FL</v>
      </c>
      <c r="E320" s="16">
        <f>VLOOKUP(B320,Closings!$A$1:$AU$340,6,FALSE)</f>
        <v>108</v>
      </c>
      <c r="F320" s="20">
        <f>VLOOKUP(B320,Closings!$A$1:$AU$340,5,FALSE)</f>
        <v>9224000</v>
      </c>
      <c r="G320" s="17">
        <f>VLOOKUP(B320,Closings!$A$1:$AU$340,2,FALSE)</f>
        <v>45610</v>
      </c>
      <c r="H320" s="16" t="str">
        <f>VLOOKUP(B320,Closings!$A$1:$AU$340,8,FALSE)</f>
        <v>BERKADIA COMMERCIAL MTG</v>
      </c>
      <c r="I320" s="16" t="str">
        <f>VLOOKUP(B320,Closings!$A$1:$AU$340,40,FALSE)</f>
        <v>BERKADIA COMMERCIAL MTG</v>
      </c>
      <c r="J320" s="16" t="str">
        <f>VLOOKUP(B320,Closings!$A$1:$AU$340,42,FALSE)</f>
        <v>Nursing/ICF</v>
      </c>
    </row>
    <row r="321" spans="1:10">
      <c r="A321" s="14">
        <v>316</v>
      </c>
      <c r="B321" s="15" t="s">
        <v>1307</v>
      </c>
      <c r="C321" s="16" t="str">
        <f>VLOOKUP(B321,Closings!$A$1:$AU$340,4,FALSE)</f>
        <v>Scarlet Oaks Care Center</v>
      </c>
      <c r="D321" s="16" t="str">
        <f>VLOOKUP(B321,Closings!$A$1:$AU$340,33,FALSE)</f>
        <v>OH</v>
      </c>
      <c r="E321" s="16">
        <f>VLOOKUP(B321,Closings!$A$1:$AU$340,6,FALSE)</f>
        <v>172</v>
      </c>
      <c r="F321" s="20">
        <f>VLOOKUP(B321,Closings!$A$1:$AU$340,5,FALSE)</f>
        <v>5959500</v>
      </c>
      <c r="G321" s="17">
        <f>VLOOKUP(B321,Closings!$A$1:$AU$340,2,FALSE)</f>
        <v>45603</v>
      </c>
      <c r="H321" s="16" t="str">
        <f>VLOOKUP(B321,Closings!$A$1:$AU$340,8,FALSE)</f>
        <v>CAPITAL FUNDING LLC</v>
      </c>
      <c r="I321" s="16" t="str">
        <f>VLOOKUP(B321,Closings!$A$1:$AU$340,40,FALSE)</f>
        <v>CAPITAL FUNDING LLC</v>
      </c>
      <c r="J321" s="16" t="str">
        <f>VLOOKUP(B321,Closings!$A$1:$AU$340,42,FALSE)</f>
        <v>Board &amp; Care</v>
      </c>
    </row>
    <row r="322" spans="1:10">
      <c r="A322" s="14">
        <v>317</v>
      </c>
      <c r="B322" s="15" t="s">
        <v>1310</v>
      </c>
      <c r="C322" s="16" t="str">
        <f>VLOOKUP(B322,Closings!$A$1:$AU$340,4,FALSE)</f>
        <v>Caraton Commons Arcadian</v>
      </c>
      <c r="D322" s="16" t="str">
        <f>VLOOKUP(B322,Closings!$A$1:$AU$340,33,FALSE)</f>
        <v>WI</v>
      </c>
      <c r="E322" s="16">
        <f>VLOOKUP(B322,Closings!$A$1:$AU$340,6,FALSE)</f>
        <v>120</v>
      </c>
      <c r="F322" s="20">
        <f>VLOOKUP(B322,Closings!$A$1:$AU$340,5,FALSE)</f>
        <v>10160000</v>
      </c>
      <c r="G322" s="17">
        <f>VLOOKUP(B322,Closings!$A$1:$AU$340,2,FALSE)</f>
        <v>45603</v>
      </c>
      <c r="H322" s="16" t="str">
        <f>VLOOKUP(B322,Closings!$A$1:$AU$340,8,FALSE)</f>
        <v>VIUM CAPITAL MORTGAGE, LLC</v>
      </c>
      <c r="I322" s="16" t="str">
        <f>VLOOKUP(B322,Closings!$A$1:$AU$340,40,FALSE)</f>
        <v>VIUM CAPITAL MORTGAGE, LLC</v>
      </c>
      <c r="J322" s="16" t="str">
        <f>VLOOKUP(B322,Closings!$A$1:$AU$340,42,FALSE)</f>
        <v>Asst'd Livg</v>
      </c>
    </row>
    <row r="323" spans="1:10">
      <c r="A323" s="14">
        <v>318</v>
      </c>
      <c r="B323" s="15" t="s">
        <v>1313</v>
      </c>
      <c r="C323" s="16" t="str">
        <f>VLOOKUP(B323,Closings!$A$1:$AU$340,4,FALSE)</f>
        <v>AristaCare at Manchester</v>
      </c>
      <c r="D323" s="16" t="str">
        <f>VLOOKUP(B323,Closings!$A$1:$AU$340,33,FALSE)</f>
        <v>NJ</v>
      </c>
      <c r="E323" s="16">
        <f>VLOOKUP(B323,Closings!$A$1:$AU$340,6,FALSE)</f>
        <v>0</v>
      </c>
      <c r="F323" s="20">
        <f>VLOOKUP(B323,Closings!$A$1:$AU$340,5,FALSE)</f>
        <v>24047100</v>
      </c>
      <c r="G323" s="17">
        <f>VLOOKUP(B323,Closings!$A$1:$AU$340,2,FALSE)</f>
        <v>45596</v>
      </c>
      <c r="H323" s="16" t="str">
        <f>VLOOKUP(B323,Closings!$A$1:$AU$340,8,FALSE)</f>
        <v>GREYSTONE FUNDING COMPANY LLC</v>
      </c>
      <c r="I323" s="16" t="str">
        <f>VLOOKUP(B323,Closings!$A$1:$AU$340,40,FALSE)</f>
        <v>GREYSTONE FUNDING COMPANY LLC</v>
      </c>
      <c r="J323" s="16" t="str">
        <f>VLOOKUP(B323,Closings!$A$1:$AU$340,42,FALSE)</f>
        <v>Nursing/ICF</v>
      </c>
    </row>
    <row r="324" spans="1:10">
      <c r="A324" s="14">
        <v>319</v>
      </c>
      <c r="B324" s="15" t="s">
        <v>1316</v>
      </c>
      <c r="C324" s="16" t="str">
        <f>VLOOKUP(B324,Closings!$A$1:$AU$340,4,FALSE)</f>
        <v>Bickford of Portage</v>
      </c>
      <c r="D324" s="16" t="str">
        <f>VLOOKUP(B324,Closings!$A$1:$AU$340,33,FALSE)</f>
        <v>MI</v>
      </c>
      <c r="E324" s="16">
        <f>VLOOKUP(B324,Closings!$A$1:$AU$340,6,FALSE)</f>
        <v>124</v>
      </c>
      <c r="F324" s="20">
        <f>VLOOKUP(B324,Closings!$A$1:$AU$340,5,FALSE)</f>
        <v>15707300</v>
      </c>
      <c r="G324" s="17">
        <f>VLOOKUP(B324,Closings!$A$1:$AU$340,2,FALSE)</f>
        <v>45596</v>
      </c>
      <c r="H324" s="16" t="str">
        <f>VLOOKUP(B324,Closings!$A$1:$AU$340,8,FALSE)</f>
        <v>KEYBANK NA</v>
      </c>
      <c r="I324" s="16" t="str">
        <f>VLOOKUP(B324,Closings!$A$1:$AU$340,40,FALSE)</f>
        <v>KEYBANK NA</v>
      </c>
      <c r="J324" s="16" t="str">
        <f>VLOOKUP(B324,Closings!$A$1:$AU$340,42,FALSE)</f>
        <v>Asst'd Livg</v>
      </c>
    </row>
    <row r="325" spans="1:10">
      <c r="A325" s="14">
        <v>320</v>
      </c>
      <c r="B325" s="15" t="s">
        <v>1320</v>
      </c>
      <c r="C325" s="16" t="str">
        <f>VLOOKUP(B325,Closings!$A$1:$AU$340,4,FALSE)</f>
        <v>Reed City Fields Assisted Living II and III</v>
      </c>
      <c r="D325" s="16" t="str">
        <f>VLOOKUP(B325,Closings!$A$1:$AU$340,33,FALSE)</f>
        <v>MI</v>
      </c>
      <c r="E325" s="16">
        <f>VLOOKUP(B325,Closings!$A$1:$AU$340,6,FALSE)</f>
        <v>80</v>
      </c>
      <c r="F325" s="20">
        <f>VLOOKUP(B325,Closings!$A$1:$AU$340,5,FALSE)</f>
        <v>4400000</v>
      </c>
      <c r="G325" s="17">
        <f>VLOOKUP(B325,Closings!$A$1:$AU$340,2,FALSE)</f>
        <v>45596</v>
      </c>
      <c r="H325" s="16" t="str">
        <f>VLOOKUP(B325,Closings!$A$1:$AU$340,8,FALSE)</f>
        <v>GREYSTONE FUNDING COMPANY LLC</v>
      </c>
      <c r="I325" s="16" t="str">
        <f>VLOOKUP(B325,Closings!$A$1:$AU$340,40,FALSE)</f>
        <v>GREYSTONE FUNDING COMPANY LLC</v>
      </c>
      <c r="J325" s="16" t="str">
        <f>VLOOKUP(B325,Closings!$A$1:$AU$340,42,FALSE)</f>
        <v>Board &amp; Care</v>
      </c>
    </row>
    <row r="326" spans="1:10">
      <c r="A326" s="14">
        <v>321</v>
      </c>
      <c r="B326" s="15" t="s">
        <v>1324</v>
      </c>
      <c r="C326" s="16" t="str">
        <f>VLOOKUP(B326,Closings!$A$1:$AU$340,4,FALSE)</f>
        <v>Azura of Fox Point</v>
      </c>
      <c r="D326" s="16" t="str">
        <f>VLOOKUP(B326,Closings!$A$1:$AU$340,33,FALSE)</f>
        <v>WI</v>
      </c>
      <c r="E326" s="16">
        <f>VLOOKUP(B326,Closings!$A$1:$AU$340,6,FALSE)</f>
        <v>160</v>
      </c>
      <c r="F326" s="20">
        <f>VLOOKUP(B326,Closings!$A$1:$AU$340,5,FALSE)</f>
        <v>25360000</v>
      </c>
      <c r="G326" s="17">
        <f>VLOOKUP(B326,Closings!$A$1:$AU$340,2,FALSE)</f>
        <v>45596</v>
      </c>
      <c r="H326" s="16" t="str">
        <f>VLOOKUP(B326,Closings!$A$1:$AU$340,8,FALSE)</f>
        <v>JONES LANG LASALLE MULTIFAMILY, LLC</v>
      </c>
      <c r="I326" s="16" t="str">
        <f>VLOOKUP(B326,Closings!$A$1:$AU$340,40,FALSE)</f>
        <v>JONES LANG LASALLE MULTIFAMILY, LLC</v>
      </c>
      <c r="J326" s="16" t="str">
        <f>VLOOKUP(B326,Closings!$A$1:$AU$340,42,FALSE)</f>
        <v>Asst'd Livg</v>
      </c>
    </row>
    <row r="327" spans="1:10">
      <c r="A327" s="14">
        <v>322</v>
      </c>
      <c r="B327" s="15" t="s">
        <v>1328</v>
      </c>
      <c r="C327" s="16" t="str">
        <f>VLOOKUP(B327,Closings!$A$1:$AU$340,4,FALSE)</f>
        <v>Manhattanview Center for Rehabilitation and HC</v>
      </c>
      <c r="D327" s="16" t="str">
        <f>VLOOKUP(B327,Closings!$A$1:$AU$340,33,FALSE)</f>
        <v>NJ</v>
      </c>
      <c r="E327" s="16">
        <f>VLOOKUP(B327,Closings!$A$1:$AU$340,6,FALSE)</f>
        <v>0</v>
      </c>
      <c r="F327" s="20">
        <f>VLOOKUP(B327,Closings!$A$1:$AU$340,5,FALSE)</f>
        <v>26891200</v>
      </c>
      <c r="G327" s="17">
        <f>VLOOKUP(B327,Closings!$A$1:$AU$340,2,FALSE)</f>
        <v>45595</v>
      </c>
      <c r="H327" s="16" t="str">
        <f>VLOOKUP(B327,Closings!$A$1:$AU$340,8,FALSE)</f>
        <v>NEWPOINT REAL ESTATE CAPITAL</v>
      </c>
      <c r="I327" s="16" t="str">
        <f>VLOOKUP(B327,Closings!$A$1:$AU$340,40,FALSE)</f>
        <v>NEWPOINT REAL ESTATE CAPITAL</v>
      </c>
      <c r="J327" s="16" t="str">
        <f>VLOOKUP(B327,Closings!$A$1:$AU$340,42,FALSE)</f>
        <v>Nursing/ICF</v>
      </c>
    </row>
    <row r="328" spans="1:10">
      <c r="A328" s="14">
        <v>323</v>
      </c>
      <c r="B328" s="15" t="s">
        <v>1331</v>
      </c>
      <c r="C328" s="16" t="str">
        <f>VLOOKUP(B328,Closings!$A$1:$AU$340,4,FALSE)</f>
        <v>Fleetwood Post Acute</v>
      </c>
      <c r="D328" s="16" t="str">
        <f>VLOOKUP(B328,Closings!$A$1:$AU$340,33,FALSE)</f>
        <v>SC</v>
      </c>
      <c r="E328" s="16">
        <f>VLOOKUP(B328,Closings!$A$1:$AU$340,6,FALSE)</f>
        <v>0</v>
      </c>
      <c r="F328" s="20">
        <f>VLOOKUP(B328,Closings!$A$1:$AU$340,5,FALSE)</f>
        <v>12960000</v>
      </c>
      <c r="G328" s="17">
        <f>VLOOKUP(B328,Closings!$A$1:$AU$340,2,FALSE)</f>
        <v>45594</v>
      </c>
      <c r="H328" s="16" t="str">
        <f>VLOOKUP(B328,Closings!$A$1:$AU$340,8,FALSE)</f>
        <v>WHITE OAK HEALTHCARE FINANCE LLC</v>
      </c>
      <c r="I328" s="16" t="str">
        <f>VLOOKUP(B328,Closings!$A$1:$AU$340,40,FALSE)</f>
        <v>WHITE OAK HEALTHCARE FINANCE LLC</v>
      </c>
      <c r="J328" s="16" t="str">
        <f>VLOOKUP(B328,Closings!$A$1:$AU$340,42,FALSE)</f>
        <v>Nursing/ICF</v>
      </c>
    </row>
    <row r="329" spans="1:10">
      <c r="A329" s="14">
        <v>324</v>
      </c>
      <c r="B329" s="15" t="s">
        <v>1335</v>
      </c>
      <c r="C329" s="16" t="str">
        <f>VLOOKUP(B329,Closings!$A$1:$AU$340,4,FALSE)</f>
        <v>Greer Post Acute</v>
      </c>
      <c r="D329" s="16" t="str">
        <f>VLOOKUP(B329,Closings!$A$1:$AU$340,33,FALSE)</f>
        <v>SC</v>
      </c>
      <c r="E329" s="16">
        <f>VLOOKUP(B329,Closings!$A$1:$AU$340,6,FALSE)</f>
        <v>0</v>
      </c>
      <c r="F329" s="20">
        <f>VLOOKUP(B329,Closings!$A$1:$AU$340,5,FALSE)</f>
        <v>15440000</v>
      </c>
      <c r="G329" s="17">
        <f>VLOOKUP(B329,Closings!$A$1:$AU$340,2,FALSE)</f>
        <v>45594</v>
      </c>
      <c r="H329" s="16" t="str">
        <f>VLOOKUP(B329,Closings!$A$1:$AU$340,8,FALSE)</f>
        <v>WHITE OAK HEALTHCARE FINANCE LLC</v>
      </c>
      <c r="I329" s="16" t="str">
        <f>VLOOKUP(B329,Closings!$A$1:$AU$340,40,FALSE)</f>
        <v>WHITE OAK HEALTHCARE FINANCE LLC</v>
      </c>
      <c r="J329" s="16" t="str">
        <f>VLOOKUP(B329,Closings!$A$1:$AU$340,42,FALSE)</f>
        <v>Nursing/ICF</v>
      </c>
    </row>
    <row r="330" spans="1:10">
      <c r="A330" s="14">
        <v>325</v>
      </c>
      <c r="B330" s="15" t="s">
        <v>1339</v>
      </c>
      <c r="C330" s="16" t="str">
        <f>VLOOKUP(B330,Closings!$A$1:$AU$340,4,FALSE)</f>
        <v>Iva Post Acute</v>
      </c>
      <c r="D330" s="16" t="str">
        <f>VLOOKUP(B330,Closings!$A$1:$AU$340,33,FALSE)</f>
        <v>SC</v>
      </c>
      <c r="E330" s="16">
        <f>VLOOKUP(B330,Closings!$A$1:$AU$340,6,FALSE)</f>
        <v>0</v>
      </c>
      <c r="F330" s="20">
        <f>VLOOKUP(B330,Closings!$A$1:$AU$340,5,FALSE)</f>
        <v>5440000</v>
      </c>
      <c r="G330" s="17">
        <f>VLOOKUP(B330,Closings!$A$1:$AU$340,2,FALSE)</f>
        <v>45594</v>
      </c>
      <c r="H330" s="16" t="str">
        <f>VLOOKUP(B330,Closings!$A$1:$AU$340,8,FALSE)</f>
        <v>WHITE OAK HEALTHCARE FINANCE LLC</v>
      </c>
      <c r="I330" s="16" t="str">
        <f>VLOOKUP(B330,Closings!$A$1:$AU$340,40,FALSE)</f>
        <v>WHITE OAK HEALTHCARE FINANCE LLC</v>
      </c>
      <c r="J330" s="16" t="str">
        <f>VLOOKUP(B330,Closings!$A$1:$AU$340,42,FALSE)</f>
        <v>Nursing/ICF</v>
      </c>
    </row>
    <row r="331" spans="1:10">
      <c r="A331" s="14">
        <v>326</v>
      </c>
      <c r="B331" s="15" t="s">
        <v>1343</v>
      </c>
      <c r="C331" s="16" t="str">
        <f>VLOOKUP(B331,Closings!$A$1:$AU$340,4,FALSE)</f>
        <v>Linley Park Post Acute</v>
      </c>
      <c r="D331" s="16" t="str">
        <f>VLOOKUP(B331,Closings!$A$1:$AU$340,33,FALSE)</f>
        <v>SC</v>
      </c>
      <c r="E331" s="16">
        <f>VLOOKUP(B331,Closings!$A$1:$AU$340,6,FALSE)</f>
        <v>0</v>
      </c>
      <c r="F331" s="20">
        <f>VLOOKUP(B331,Closings!$A$1:$AU$340,5,FALSE)</f>
        <v>14240000</v>
      </c>
      <c r="G331" s="17">
        <f>VLOOKUP(B331,Closings!$A$1:$AU$340,2,FALSE)</f>
        <v>45594</v>
      </c>
      <c r="H331" s="16" t="str">
        <f>VLOOKUP(B331,Closings!$A$1:$AU$340,8,FALSE)</f>
        <v>WHITE OAK HEALTHCARE FINANCE LLC</v>
      </c>
      <c r="I331" s="16" t="str">
        <f>VLOOKUP(B331,Closings!$A$1:$AU$340,40,FALSE)</f>
        <v>WHITE OAK HEALTHCARE FINANCE LLC</v>
      </c>
      <c r="J331" s="16" t="str">
        <f>VLOOKUP(B331,Closings!$A$1:$AU$340,42,FALSE)</f>
        <v>Nursing/ICF</v>
      </c>
    </row>
    <row r="332" spans="1:10">
      <c r="A332" s="14">
        <v>327</v>
      </c>
      <c r="B332" s="15" t="s">
        <v>1347</v>
      </c>
      <c r="C332" s="16" t="str">
        <f>VLOOKUP(B332,Closings!$A$1:$AU$340,4,FALSE)</f>
        <v>Manna Post Acute</v>
      </c>
      <c r="D332" s="16" t="str">
        <f>VLOOKUP(B332,Closings!$A$1:$AU$340,33,FALSE)</f>
        <v>SC</v>
      </c>
      <c r="E332" s="16">
        <f>VLOOKUP(B332,Closings!$A$1:$AU$340,6,FALSE)</f>
        <v>0</v>
      </c>
      <c r="F332" s="20">
        <f>VLOOKUP(B332,Closings!$A$1:$AU$340,5,FALSE)</f>
        <v>21100000</v>
      </c>
      <c r="G332" s="17">
        <f>VLOOKUP(B332,Closings!$A$1:$AU$340,2,FALSE)</f>
        <v>45594</v>
      </c>
      <c r="H332" s="16" t="str">
        <f>VLOOKUP(B332,Closings!$A$1:$AU$340,8,FALSE)</f>
        <v>WHITE OAK HEALTHCARE FINANCE LLC</v>
      </c>
      <c r="I332" s="16" t="str">
        <f>VLOOKUP(B332,Closings!$A$1:$AU$340,40,FALSE)</f>
        <v>WHITE OAK HEALTHCARE FINANCE LLC</v>
      </c>
      <c r="J332" s="16" t="str">
        <f>VLOOKUP(B332,Closings!$A$1:$AU$340,42,FALSE)</f>
        <v>Nursing/ICF</v>
      </c>
    </row>
    <row r="333" spans="1:10">
      <c r="A333" s="14">
        <v>328</v>
      </c>
      <c r="B333" s="15" t="s">
        <v>1351</v>
      </c>
      <c r="C333" s="16" t="str">
        <f>VLOOKUP(B333,Closings!$A$1:$AU$340,4,FALSE)</f>
        <v>Patewood Post Acute</v>
      </c>
      <c r="D333" s="16" t="str">
        <f>VLOOKUP(B333,Closings!$A$1:$AU$340,33,FALSE)</f>
        <v>SC</v>
      </c>
      <c r="E333" s="16">
        <f>VLOOKUP(B333,Closings!$A$1:$AU$340,6,FALSE)</f>
        <v>0</v>
      </c>
      <c r="F333" s="20">
        <f>VLOOKUP(B333,Closings!$A$1:$AU$340,5,FALSE)</f>
        <v>19320000</v>
      </c>
      <c r="G333" s="17">
        <f>VLOOKUP(B333,Closings!$A$1:$AU$340,2,FALSE)</f>
        <v>45594</v>
      </c>
      <c r="H333" s="16" t="str">
        <f>VLOOKUP(B333,Closings!$A$1:$AU$340,8,FALSE)</f>
        <v>WHITE OAK HEALTHCARE FINANCE LLC</v>
      </c>
      <c r="I333" s="16" t="str">
        <f>VLOOKUP(B333,Closings!$A$1:$AU$340,40,FALSE)</f>
        <v>WHITE OAK HEALTHCARE FINANCE LLC</v>
      </c>
      <c r="J333" s="16" t="str">
        <f>VLOOKUP(B333,Closings!$A$1:$AU$340,42,FALSE)</f>
        <v>Nursing/ICF</v>
      </c>
    </row>
    <row r="334" spans="1:10">
      <c r="A334" s="14">
        <v>329</v>
      </c>
      <c r="B334" s="15" t="s">
        <v>1355</v>
      </c>
      <c r="C334" s="16" t="str">
        <f>VLOOKUP(B334,Closings!$A$1:$AU$340,4,FALSE)</f>
        <v>Piedmont Post Acute</v>
      </c>
      <c r="D334" s="16" t="str">
        <f>VLOOKUP(B334,Closings!$A$1:$AU$340,33,FALSE)</f>
        <v>SC</v>
      </c>
      <c r="E334" s="16">
        <f>VLOOKUP(B334,Closings!$A$1:$AU$340,6,FALSE)</f>
        <v>0</v>
      </c>
      <c r="F334" s="20">
        <f>VLOOKUP(B334,Closings!$A$1:$AU$340,5,FALSE)</f>
        <v>15280000</v>
      </c>
      <c r="G334" s="17">
        <f>VLOOKUP(B334,Closings!$A$1:$AU$340,2,FALSE)</f>
        <v>45594</v>
      </c>
      <c r="H334" s="16" t="str">
        <f>VLOOKUP(B334,Closings!$A$1:$AU$340,8,FALSE)</f>
        <v>WHITE OAK HEALTHCARE FINANCE LLC</v>
      </c>
      <c r="I334" s="16" t="str">
        <f>VLOOKUP(B334,Closings!$A$1:$AU$340,40,FALSE)</f>
        <v>WHITE OAK HEALTHCARE FINANCE LLC</v>
      </c>
      <c r="J334" s="16" t="str">
        <f>VLOOKUP(B334,Closings!$A$1:$AU$340,42,FALSE)</f>
        <v>Nursing/ICF</v>
      </c>
    </row>
    <row r="335" spans="1:10">
      <c r="A335" s="14">
        <v>330</v>
      </c>
      <c r="B335" s="15" t="s">
        <v>1359</v>
      </c>
      <c r="C335" s="16" t="str">
        <f>VLOOKUP(B335,Closings!$A$1:$AU$340,4,FALSE)</f>
        <v>Powdersville Post Acute</v>
      </c>
      <c r="D335" s="16" t="str">
        <f>VLOOKUP(B335,Closings!$A$1:$AU$340,33,FALSE)</f>
        <v>SC</v>
      </c>
      <c r="E335" s="16">
        <f>VLOOKUP(B335,Closings!$A$1:$AU$340,6,FALSE)</f>
        <v>0</v>
      </c>
      <c r="F335" s="20">
        <f>VLOOKUP(B335,Closings!$A$1:$AU$340,5,FALSE)</f>
        <v>7600000</v>
      </c>
      <c r="G335" s="17">
        <f>VLOOKUP(B335,Closings!$A$1:$AU$340,2,FALSE)</f>
        <v>45594</v>
      </c>
      <c r="H335" s="16" t="str">
        <f>VLOOKUP(B335,Closings!$A$1:$AU$340,8,FALSE)</f>
        <v>WHITE OAK HEALTHCARE FINANCE LLC</v>
      </c>
      <c r="I335" s="16" t="str">
        <f>VLOOKUP(B335,Closings!$A$1:$AU$340,40,FALSE)</f>
        <v>WHITE OAK HEALTHCARE FINANCE LLC</v>
      </c>
      <c r="J335" s="16" t="str">
        <f>VLOOKUP(B335,Closings!$A$1:$AU$340,42,FALSE)</f>
        <v>Nursing/ICF</v>
      </c>
    </row>
    <row r="336" spans="1:10">
      <c r="A336" s="14">
        <v>331</v>
      </c>
      <c r="B336" s="15" t="s">
        <v>1362</v>
      </c>
      <c r="C336" s="16" t="str">
        <f>VLOOKUP(B336,Closings!$A$1:$AU$340,4,FALSE)</f>
        <v>River Falls Post Acute</v>
      </c>
      <c r="D336" s="16" t="str">
        <f>VLOOKUP(B336,Closings!$A$1:$AU$340,33,FALSE)</f>
        <v>SC</v>
      </c>
      <c r="E336" s="16">
        <f>VLOOKUP(B336,Closings!$A$1:$AU$340,6,FALSE)</f>
        <v>0</v>
      </c>
      <c r="F336" s="20">
        <f>VLOOKUP(B336,Closings!$A$1:$AU$340,5,FALSE)</f>
        <v>5600000</v>
      </c>
      <c r="G336" s="17">
        <f>VLOOKUP(B336,Closings!$A$1:$AU$340,2,FALSE)</f>
        <v>45594</v>
      </c>
      <c r="H336" s="16" t="str">
        <f>VLOOKUP(B336,Closings!$A$1:$AU$340,8,FALSE)</f>
        <v>WHITE OAK HEALTHCARE FINANCE LLC</v>
      </c>
      <c r="I336" s="16" t="str">
        <f>VLOOKUP(B336,Closings!$A$1:$AU$340,40,FALSE)</f>
        <v>WHITE OAK HEALTHCARE FINANCE LLC</v>
      </c>
      <c r="J336" s="16" t="str">
        <f>VLOOKUP(B336,Closings!$A$1:$AU$340,42,FALSE)</f>
        <v>Nursing/ICF</v>
      </c>
    </row>
    <row r="337" spans="1:10">
      <c r="A337" s="14">
        <v>332</v>
      </c>
      <c r="B337" s="13" t="s">
        <v>1365</v>
      </c>
      <c r="C337" s="16" t="str">
        <f>VLOOKUP(B337,Closings!$A$1:$AU$340,4,FALSE)</f>
        <v>Complete Care at Barn Hill</v>
      </c>
      <c r="D337" s="16" t="str">
        <f>VLOOKUP(B337,Closings!$A$1:$AU$340,33,FALSE)</f>
        <v>NJ</v>
      </c>
      <c r="E337" s="16">
        <f>VLOOKUP(B337,Closings!$A$1:$AU$340,6,FALSE)</f>
        <v>0</v>
      </c>
      <c r="F337" s="20">
        <f>VLOOKUP(B337,Closings!$A$1:$AU$340,5,FALSE)</f>
        <v>29760000</v>
      </c>
      <c r="G337" s="17">
        <f>VLOOKUP(B337,Closings!$A$1:$AU$340,2,FALSE)</f>
        <v>45594</v>
      </c>
      <c r="H337" s="16" t="str">
        <f>VLOOKUP(B337,Closings!$A$1:$AU$340,8,FALSE)</f>
        <v>GREYSTONE FUNDING COMPANY LLC</v>
      </c>
      <c r="I337" s="16" t="str">
        <f>VLOOKUP(B337,Closings!$A$1:$AU$340,40,FALSE)</f>
        <v>GREYSTONE FUNDING COMPANY LLC</v>
      </c>
      <c r="J337" s="16" t="str">
        <f>VLOOKUP(B337,Closings!$A$1:$AU$340,42,FALSE)</f>
        <v>Nursing/ICF</v>
      </c>
    </row>
    <row r="338" spans="1:10">
      <c r="A338" s="14">
        <v>333</v>
      </c>
      <c r="B338" s="13" t="s">
        <v>1369</v>
      </c>
      <c r="C338" s="16" t="str">
        <f>VLOOKUP(B338,Closings!$A$1:$AU$340,4,FALSE)</f>
        <v>Holly Manor dba The Woodland</v>
      </c>
      <c r="D338" s="16" t="str">
        <f>VLOOKUP(B338,Closings!$A$1:$AU$340,33,FALSE)</f>
        <v>VA</v>
      </c>
      <c r="E338" s="16">
        <f>VLOOKUP(B338,Closings!$A$1:$AU$340,6,FALSE)</f>
        <v>164</v>
      </c>
      <c r="F338" s="20">
        <f>VLOOKUP(B338,Closings!$A$1:$AU$340,5,FALSE)</f>
        <v>38718400</v>
      </c>
      <c r="G338" s="17">
        <f>VLOOKUP(B338,Closings!$A$1:$AU$340,2,FALSE)</f>
        <v>45588</v>
      </c>
      <c r="H338" s="16" t="str">
        <f>VLOOKUP(B338,Closings!$A$1:$AU$340,8,FALSE)</f>
        <v>ZIEGLER FINANCING CORP</v>
      </c>
      <c r="I338" s="16" t="str">
        <f>VLOOKUP(B338,Closings!$A$1:$AU$340,40,FALSE)</f>
        <v>ZIEGLER FINANCING CORP</v>
      </c>
      <c r="J338" s="16" t="str">
        <f>VLOOKUP(B338,Closings!$A$1:$AU$340,42,FALSE)</f>
        <v>Nursing/ICF</v>
      </c>
    </row>
    <row r="339" spans="1:10">
      <c r="A339" s="14">
        <v>334</v>
      </c>
      <c r="B339" s="13" t="s">
        <v>1373</v>
      </c>
      <c r="C339" s="16" t="str">
        <f>VLOOKUP(B339,Closings!$A$1:$AU$340,4,FALSE)</f>
        <v>Evergreen Place Decatur</v>
      </c>
      <c r="D339" s="16" t="str">
        <f>VLOOKUP(B339,Closings!$A$1:$AU$340,33,FALSE)</f>
        <v>IL</v>
      </c>
      <c r="E339" s="16">
        <f>VLOOKUP(B339,Closings!$A$1:$AU$340,6,FALSE)</f>
        <v>266</v>
      </c>
      <c r="F339" s="20">
        <f>VLOOKUP(B339,Closings!$A$1:$AU$340,5,FALSE)</f>
        <v>4755200</v>
      </c>
      <c r="G339" s="17">
        <f>VLOOKUP(B339,Closings!$A$1:$AU$340,2,FALSE)</f>
        <v>45587</v>
      </c>
      <c r="H339" s="16" t="str">
        <f>VLOOKUP(B339,Closings!$A$1:$AU$340,8,FALSE)</f>
        <v>LUMENT REAL ESTATE CAPITAL LLC</v>
      </c>
      <c r="I339" s="16" t="str">
        <f>VLOOKUP(B339,Closings!$A$1:$AU$340,40,FALSE)</f>
        <v>LUMENT REAL ESTATE CAPITAL LLC</v>
      </c>
      <c r="J339" s="16" t="str">
        <f>VLOOKUP(B339,Closings!$A$1:$AU$340,42,FALSE)</f>
        <v>Asst'd Livg</v>
      </c>
    </row>
    <row r="340" spans="1:10">
      <c r="A340" s="14">
        <v>335</v>
      </c>
      <c r="B340" s="13" t="s">
        <v>1377</v>
      </c>
      <c r="C340" s="16" t="str">
        <f>VLOOKUP(B340,Closings!$A$1:$AU$340,4,FALSE)</f>
        <v>Bridgewater Assisted Living Deer Valley</v>
      </c>
      <c r="D340" s="16" t="str">
        <f>VLOOKUP(B340,Closings!$A$1:$AU$340,33,FALSE)</f>
        <v>AZ</v>
      </c>
      <c r="E340" s="16">
        <f>VLOOKUP(B340,Closings!$A$1:$AU$340,6,FALSE)</f>
        <v>332</v>
      </c>
      <c r="F340" s="20">
        <f>VLOOKUP(B340,Closings!$A$1:$AU$340,5,FALSE)</f>
        <v>35903000</v>
      </c>
      <c r="G340" s="17">
        <f>VLOOKUP(B340,Closings!$A$1:$AU$340,2,FALSE)</f>
        <v>45582</v>
      </c>
      <c r="H340" s="16" t="str">
        <f>VLOOKUP(B340,Closings!$A$1:$AU$340,8,FALSE)</f>
        <v>WALKER AND DUNLOP LLC</v>
      </c>
      <c r="I340" s="16" t="str">
        <f>VLOOKUP(B340,Closings!$A$1:$AU$340,40,FALSE)</f>
        <v>WALKER AND DUNLOP LLC</v>
      </c>
      <c r="J340" s="16" t="str">
        <f>VLOOKUP(B340,Closings!$A$1:$AU$340,42,FALSE)</f>
        <v>Board &amp; Care</v>
      </c>
    </row>
    <row r="341" spans="1:10">
      <c r="A341" s="14">
        <v>336</v>
      </c>
      <c r="B341" s="13" t="s">
        <v>1380</v>
      </c>
      <c r="C341" s="16" t="str">
        <f>VLOOKUP(B341,Closings!$A$1:$AU$340,4,FALSE)</f>
        <v>Pruitt Health-Blythewood</v>
      </c>
      <c r="D341" s="16" t="str">
        <f>VLOOKUP(B341,Closings!$A$1:$AU$340,33,FALSE)</f>
        <v>SC</v>
      </c>
      <c r="E341" s="16">
        <f>VLOOKUP(B341,Closings!$A$1:$AU$340,6,FALSE)</f>
        <v>0</v>
      </c>
      <c r="F341" s="20">
        <f>VLOOKUP(B341,Closings!$A$1:$AU$340,5,FALSE)</f>
        <v>12872000</v>
      </c>
      <c r="G341" s="17">
        <f>VLOOKUP(B341,Closings!$A$1:$AU$340,2,FALSE)</f>
        <v>45582</v>
      </c>
      <c r="H341" s="16" t="str">
        <f>VLOOKUP(B341,Closings!$A$1:$AU$340,8,FALSE)</f>
        <v>CAPITAL FUNDING LLC</v>
      </c>
      <c r="I341" s="16" t="str">
        <f>VLOOKUP(B341,Closings!$A$1:$AU$340,40,FALSE)</f>
        <v>CAPITAL FUNDING LLC</v>
      </c>
      <c r="J341" s="16" t="str">
        <f>VLOOKUP(B341,Closings!$A$1:$AU$340,42,FALSE)</f>
        <v>Nursing/ICF</v>
      </c>
    </row>
    <row r="342" spans="1:10">
      <c r="A342" s="14">
        <v>337</v>
      </c>
      <c r="B342" s="13" t="s">
        <v>1384</v>
      </c>
      <c r="C342" s="16" t="str">
        <f>VLOOKUP(B342,Closings!$A$1:$AU$340,4,FALSE)</f>
        <v>Gallatin Center for Rehabilitation and Healing</v>
      </c>
      <c r="D342" s="16" t="str">
        <f>VLOOKUP(B342,Closings!$A$1:$AU$340,33,FALSE)</f>
        <v>TN</v>
      </c>
      <c r="E342" s="16">
        <f>VLOOKUP(B342,Closings!$A$1:$AU$340,6,FALSE)</f>
        <v>0</v>
      </c>
      <c r="F342" s="20">
        <f>VLOOKUP(B342,Closings!$A$1:$AU$340,5,FALSE)</f>
        <v>16808000</v>
      </c>
      <c r="G342" s="17">
        <f>VLOOKUP(B342,Closings!$A$1:$AU$340,2,FALSE)</f>
        <v>45581</v>
      </c>
      <c r="H342" s="16" t="str">
        <f>VLOOKUP(B342,Closings!$A$1:$AU$340,8,FALSE)</f>
        <v>FIRST AMERICAN CAPITAL GRP</v>
      </c>
      <c r="I342" s="16" t="str">
        <f>VLOOKUP(B342,Closings!$A$1:$AU$340,40,FALSE)</f>
        <v>FIRST AMERICAN CAPITAL GRP</v>
      </c>
      <c r="J342" s="16" t="str">
        <f>VLOOKUP(B342,Closings!$A$1:$AU$340,42,FALSE)</f>
        <v>Nursing/ICF</v>
      </c>
    </row>
  </sheetData>
  <conditionalFormatting sqref="B6:B336">
    <cfRule type="duplicateValues" dxfId="0" priority="4" stopIfTrue="1"/>
  </conditionalFormatting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1C18-B8F3-45F2-AE29-F103F902CC3C}">
  <dimension ref="A1:AU338"/>
  <sheetViews>
    <sheetView topLeftCell="A304" workbookViewId="0">
      <selection activeCell="A2" sqref="A2:A338"/>
    </sheetView>
  </sheetViews>
  <sheetFormatPr defaultRowHeight="15"/>
  <cols>
    <col min="1" max="2" width="9.140625" style="23"/>
    <col min="3" max="3" width="48.5703125" style="23" bestFit="1" customWidth="1"/>
    <col min="4" max="16384" width="9.140625" style="23"/>
  </cols>
  <sheetData>
    <row r="1" spans="1:47">
      <c r="A1" s="22" t="s">
        <v>12</v>
      </c>
      <c r="B1" s="22" t="s">
        <v>13</v>
      </c>
      <c r="C1" s="22" t="s">
        <v>14</v>
      </c>
      <c r="D1" s="22" t="s">
        <v>1</v>
      </c>
      <c r="E1" s="22" t="s">
        <v>15</v>
      </c>
      <c r="F1" s="22" t="s">
        <v>16</v>
      </c>
      <c r="G1" s="22" t="s">
        <v>17</v>
      </c>
      <c r="H1" s="22" t="s">
        <v>18</v>
      </c>
      <c r="I1" s="22" t="s">
        <v>19</v>
      </c>
      <c r="J1" s="22" t="s">
        <v>20</v>
      </c>
      <c r="K1" s="22" t="s">
        <v>21</v>
      </c>
      <c r="L1" s="22" t="s">
        <v>22</v>
      </c>
      <c r="M1" s="22" t="s">
        <v>23</v>
      </c>
      <c r="N1" s="22" t="s">
        <v>24</v>
      </c>
      <c r="O1" s="22" t="s">
        <v>25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30</v>
      </c>
      <c r="U1" s="22" t="s">
        <v>31</v>
      </c>
      <c r="V1" s="22" t="s">
        <v>32</v>
      </c>
      <c r="W1" s="22" t="s">
        <v>33</v>
      </c>
      <c r="X1" s="22" t="s">
        <v>34</v>
      </c>
      <c r="Y1" s="22" t="s">
        <v>35</v>
      </c>
      <c r="Z1" s="22" t="s">
        <v>36</v>
      </c>
      <c r="AA1" s="22" t="s">
        <v>37</v>
      </c>
      <c r="AB1" s="22" t="s">
        <v>38</v>
      </c>
      <c r="AC1" s="22" t="s">
        <v>39</v>
      </c>
      <c r="AD1" s="22" t="s">
        <v>40</v>
      </c>
      <c r="AE1" s="22" t="s">
        <v>41</v>
      </c>
      <c r="AF1" s="22" t="s">
        <v>42</v>
      </c>
      <c r="AG1" s="22" t="s">
        <v>3</v>
      </c>
      <c r="AH1" s="22" t="s">
        <v>43</v>
      </c>
      <c r="AI1" s="22" t="s">
        <v>44</v>
      </c>
      <c r="AJ1" s="22" t="s">
        <v>45</v>
      </c>
      <c r="AK1" s="22" t="s">
        <v>46</v>
      </c>
      <c r="AL1" s="22" t="s">
        <v>47</v>
      </c>
      <c r="AM1" s="22" t="s">
        <v>48</v>
      </c>
      <c r="AN1" s="22" t="s">
        <v>49</v>
      </c>
      <c r="AO1" s="22" t="s">
        <v>50</v>
      </c>
      <c r="AP1" s="22" t="s">
        <v>51</v>
      </c>
      <c r="AQ1" s="22" t="s">
        <v>52</v>
      </c>
      <c r="AR1" s="22" t="s">
        <v>53</v>
      </c>
      <c r="AS1" s="22" t="s">
        <v>54</v>
      </c>
      <c r="AT1" s="22" t="s">
        <v>55</v>
      </c>
      <c r="AU1" s="22" t="s">
        <v>56</v>
      </c>
    </row>
    <row r="2" spans="1:47">
      <c r="A2" t="s">
        <v>1388</v>
      </c>
      <c r="B2" s="24">
        <v>45930</v>
      </c>
      <c r="C2" t="s">
        <v>1096</v>
      </c>
      <c r="D2" t="s">
        <v>1389</v>
      </c>
      <c r="E2" s="25">
        <v>10800000</v>
      </c>
      <c r="F2" s="26">
        <v>109</v>
      </c>
      <c r="G2" t="s">
        <v>60</v>
      </c>
      <c r="H2" t="s">
        <v>488</v>
      </c>
      <c r="I2" s="25">
        <v>10800000</v>
      </c>
      <c r="J2" t="s">
        <v>60</v>
      </c>
      <c r="K2" s="27">
        <v>20</v>
      </c>
      <c r="L2" t="s">
        <v>379</v>
      </c>
      <c r="M2" t="s">
        <v>1099</v>
      </c>
      <c r="N2" t="s">
        <v>60</v>
      </c>
      <c r="O2"/>
      <c r="P2" t="s">
        <v>60</v>
      </c>
      <c r="Q2"/>
      <c r="R2" t="s">
        <v>60</v>
      </c>
      <c r="S2" s="25"/>
      <c r="T2" s="26"/>
      <c r="U2" t="s">
        <v>60</v>
      </c>
      <c r="V2" t="s">
        <v>60</v>
      </c>
      <c r="W2" s="25"/>
      <c r="X2" s="26">
        <v>109</v>
      </c>
      <c r="Y2" s="25"/>
      <c r="Z2"/>
      <c r="AA2"/>
      <c r="AB2"/>
      <c r="AC2" s="24">
        <v>45603</v>
      </c>
      <c r="AD2"/>
      <c r="AE2" t="s">
        <v>1390</v>
      </c>
      <c r="AF2" t="s">
        <v>1391</v>
      </c>
      <c r="AG2" t="s">
        <v>1392</v>
      </c>
      <c r="AH2" s="28"/>
      <c r="AI2" t="s">
        <v>120</v>
      </c>
      <c r="AJ2" s="24">
        <v>45777</v>
      </c>
      <c r="AK2" t="s">
        <v>488</v>
      </c>
      <c r="AL2" s="24">
        <v>45930</v>
      </c>
      <c r="AM2" t="s">
        <v>188</v>
      </c>
      <c r="AN2" t="s">
        <v>488</v>
      </c>
      <c r="AO2" t="s">
        <v>67</v>
      </c>
      <c r="AP2" t="s">
        <v>121</v>
      </c>
      <c r="AQ2" t="s">
        <v>190</v>
      </c>
      <c r="AR2" t="s">
        <v>60</v>
      </c>
      <c r="AS2" t="s">
        <v>60</v>
      </c>
      <c r="AT2" t="s">
        <v>60</v>
      </c>
      <c r="AU2" t="s">
        <v>60</v>
      </c>
    </row>
    <row r="3" spans="1:47">
      <c r="A3" t="s">
        <v>1393</v>
      </c>
      <c r="B3" s="24">
        <v>45930</v>
      </c>
      <c r="C3" t="s">
        <v>114</v>
      </c>
      <c r="D3" t="s">
        <v>1394</v>
      </c>
      <c r="E3" s="25">
        <v>7961400</v>
      </c>
      <c r="F3" s="26">
        <v>92</v>
      </c>
      <c r="G3" t="s">
        <v>60</v>
      </c>
      <c r="H3" t="s">
        <v>116</v>
      </c>
      <c r="I3" s="25">
        <v>7961400</v>
      </c>
      <c r="J3" t="s">
        <v>60</v>
      </c>
      <c r="K3" s="27"/>
      <c r="L3" t="s">
        <v>60</v>
      </c>
      <c r="M3" t="s">
        <v>60</v>
      </c>
      <c r="N3" t="s">
        <v>60</v>
      </c>
      <c r="O3"/>
      <c r="P3" t="s">
        <v>60</v>
      </c>
      <c r="Q3" s="24">
        <v>45638</v>
      </c>
      <c r="R3" t="s">
        <v>60</v>
      </c>
      <c r="S3" s="25"/>
      <c r="T3" s="26"/>
      <c r="U3" t="s">
        <v>60</v>
      </c>
      <c r="V3" t="s">
        <v>60</v>
      </c>
      <c r="W3" s="25">
        <v>7961400</v>
      </c>
      <c r="X3" s="26">
        <v>92</v>
      </c>
      <c r="Y3" s="25"/>
      <c r="Z3"/>
      <c r="AA3"/>
      <c r="AB3"/>
      <c r="AC3" s="24">
        <v>45667</v>
      </c>
      <c r="AD3" s="24">
        <v>45930</v>
      </c>
      <c r="AE3" t="s">
        <v>1395</v>
      </c>
      <c r="AF3" t="s">
        <v>1396</v>
      </c>
      <c r="AG3" t="s">
        <v>1397</v>
      </c>
      <c r="AH3" s="28"/>
      <c r="AI3" t="s">
        <v>120</v>
      </c>
      <c r="AJ3" s="24">
        <v>45775</v>
      </c>
      <c r="AK3" t="s">
        <v>116</v>
      </c>
      <c r="AL3" s="24">
        <v>45930</v>
      </c>
      <c r="AM3" t="s">
        <v>66</v>
      </c>
      <c r="AN3" t="s">
        <v>116</v>
      </c>
      <c r="AO3" t="s">
        <v>268</v>
      </c>
      <c r="AP3" t="s">
        <v>121</v>
      </c>
      <c r="AQ3" t="s">
        <v>69</v>
      </c>
      <c r="AR3" t="s">
        <v>60</v>
      </c>
      <c r="AS3" t="s">
        <v>60</v>
      </c>
      <c r="AT3" t="s">
        <v>60</v>
      </c>
      <c r="AU3" t="s">
        <v>116</v>
      </c>
    </row>
    <row r="4" spans="1:47">
      <c r="A4" t="s">
        <v>57</v>
      </c>
      <c r="B4" s="24">
        <v>45930</v>
      </c>
      <c r="C4" t="s">
        <v>58</v>
      </c>
      <c r="D4" t="s">
        <v>59</v>
      </c>
      <c r="E4" s="25">
        <v>4305100</v>
      </c>
      <c r="F4" s="26">
        <v>20</v>
      </c>
      <c r="G4" t="s">
        <v>60</v>
      </c>
      <c r="H4" t="s">
        <v>61</v>
      </c>
      <c r="I4" s="25">
        <v>4305100</v>
      </c>
      <c r="J4" t="s">
        <v>60</v>
      </c>
      <c r="K4" s="27"/>
      <c r="L4" t="s">
        <v>60</v>
      </c>
      <c r="M4" t="s">
        <v>60</v>
      </c>
      <c r="N4" t="s">
        <v>60</v>
      </c>
      <c r="O4" s="24">
        <v>45930</v>
      </c>
      <c r="P4" t="s">
        <v>86</v>
      </c>
      <c r="Q4" s="24">
        <v>45777</v>
      </c>
      <c r="R4" t="s">
        <v>60</v>
      </c>
      <c r="S4" s="25">
        <v>4305100</v>
      </c>
      <c r="T4" s="26">
        <v>20</v>
      </c>
      <c r="U4" t="s">
        <v>61</v>
      </c>
      <c r="V4" t="s">
        <v>60</v>
      </c>
      <c r="W4" s="25">
        <v>4305100</v>
      </c>
      <c r="X4" s="26">
        <v>20</v>
      </c>
      <c r="Y4" s="25">
        <v>4305100</v>
      </c>
      <c r="Z4" s="24">
        <v>45930</v>
      </c>
      <c r="AA4"/>
      <c r="AB4"/>
      <c r="AC4" s="24">
        <v>45824</v>
      </c>
      <c r="AD4" s="24">
        <v>45930</v>
      </c>
      <c r="AE4" t="s">
        <v>62</v>
      </c>
      <c r="AF4" t="s">
        <v>63</v>
      </c>
      <c r="AG4" t="s">
        <v>64</v>
      </c>
      <c r="AH4" s="28">
        <v>5.9500000000000004E-2</v>
      </c>
      <c r="AI4" t="s">
        <v>65</v>
      </c>
      <c r="AJ4" s="24">
        <v>45838</v>
      </c>
      <c r="AK4" t="s">
        <v>61</v>
      </c>
      <c r="AL4" s="24">
        <v>45930</v>
      </c>
      <c r="AM4" t="s">
        <v>66</v>
      </c>
      <c r="AN4" t="s">
        <v>61</v>
      </c>
      <c r="AO4" t="s">
        <v>67</v>
      </c>
      <c r="AP4" t="s">
        <v>68</v>
      </c>
      <c r="AQ4" t="s">
        <v>69</v>
      </c>
      <c r="AR4" t="s">
        <v>60</v>
      </c>
      <c r="AS4" t="s">
        <v>60</v>
      </c>
      <c r="AT4" t="s">
        <v>60</v>
      </c>
      <c r="AU4" t="s">
        <v>61</v>
      </c>
    </row>
    <row r="5" spans="1:47">
      <c r="A5" t="s">
        <v>70</v>
      </c>
      <c r="B5" s="24">
        <v>45930</v>
      </c>
      <c r="C5" t="s">
        <v>58</v>
      </c>
      <c r="D5" t="s">
        <v>71</v>
      </c>
      <c r="E5" s="25">
        <v>20400000</v>
      </c>
      <c r="F5" s="26">
        <v>55</v>
      </c>
      <c r="G5" t="s">
        <v>60</v>
      </c>
      <c r="H5" t="s">
        <v>72</v>
      </c>
      <c r="I5" s="25">
        <v>20400000</v>
      </c>
      <c r="J5" t="s">
        <v>60</v>
      </c>
      <c r="K5" s="27"/>
      <c r="L5" t="s">
        <v>60</v>
      </c>
      <c r="M5" t="s">
        <v>60</v>
      </c>
      <c r="N5" t="s">
        <v>60</v>
      </c>
      <c r="O5" s="24">
        <v>45930</v>
      </c>
      <c r="P5" t="s">
        <v>86</v>
      </c>
      <c r="Q5" s="24">
        <v>45734</v>
      </c>
      <c r="R5" t="s">
        <v>60</v>
      </c>
      <c r="S5" s="25">
        <v>20400000</v>
      </c>
      <c r="T5" s="26">
        <v>55</v>
      </c>
      <c r="U5" t="s">
        <v>72</v>
      </c>
      <c r="V5" t="s">
        <v>60</v>
      </c>
      <c r="W5" s="25">
        <v>20400000</v>
      </c>
      <c r="X5" s="26">
        <v>55</v>
      </c>
      <c r="Y5" s="25">
        <v>20400000</v>
      </c>
      <c r="Z5" s="24">
        <v>45930</v>
      </c>
      <c r="AA5"/>
      <c r="AB5"/>
      <c r="AC5" s="24">
        <v>45743</v>
      </c>
      <c r="AD5" s="24">
        <v>45930</v>
      </c>
      <c r="AE5" t="s">
        <v>73</v>
      </c>
      <c r="AF5" t="s">
        <v>1398</v>
      </c>
      <c r="AG5" t="s">
        <v>74</v>
      </c>
      <c r="AH5" s="28">
        <v>5.4000000000000006E-2</v>
      </c>
      <c r="AI5" t="s">
        <v>65</v>
      </c>
      <c r="AJ5" s="24">
        <v>45790</v>
      </c>
      <c r="AK5" t="s">
        <v>72</v>
      </c>
      <c r="AL5" s="24">
        <v>45930</v>
      </c>
      <c r="AM5" t="s">
        <v>66</v>
      </c>
      <c r="AN5" t="s">
        <v>72</v>
      </c>
      <c r="AO5" t="s">
        <v>67</v>
      </c>
      <c r="AP5" t="s">
        <v>68</v>
      </c>
      <c r="AQ5" t="s">
        <v>69</v>
      </c>
      <c r="AR5" t="s">
        <v>60</v>
      </c>
      <c r="AS5" t="s">
        <v>60</v>
      </c>
      <c r="AT5" t="s">
        <v>60</v>
      </c>
      <c r="AU5" t="s">
        <v>72</v>
      </c>
    </row>
    <row r="6" spans="1:47">
      <c r="A6" t="s">
        <v>75</v>
      </c>
      <c r="B6" s="24">
        <v>45930</v>
      </c>
      <c r="C6" t="s">
        <v>58</v>
      </c>
      <c r="D6" t="s">
        <v>76</v>
      </c>
      <c r="E6" s="25">
        <v>22640000</v>
      </c>
      <c r="F6" s="26">
        <v>59</v>
      </c>
      <c r="G6" t="s">
        <v>60</v>
      </c>
      <c r="H6" t="s">
        <v>72</v>
      </c>
      <c r="I6" s="25">
        <v>22640000</v>
      </c>
      <c r="J6" t="s">
        <v>60</v>
      </c>
      <c r="K6" s="27"/>
      <c r="L6" t="s">
        <v>60</v>
      </c>
      <c r="M6" t="s">
        <v>60</v>
      </c>
      <c r="N6" t="s">
        <v>60</v>
      </c>
      <c r="O6" s="24">
        <v>45930</v>
      </c>
      <c r="P6" t="s">
        <v>86</v>
      </c>
      <c r="Q6" s="24">
        <v>45734</v>
      </c>
      <c r="R6" t="s">
        <v>60</v>
      </c>
      <c r="S6" s="25">
        <v>22640000</v>
      </c>
      <c r="T6" s="26">
        <v>59</v>
      </c>
      <c r="U6" t="s">
        <v>72</v>
      </c>
      <c r="V6" t="s">
        <v>60</v>
      </c>
      <c r="W6" s="25">
        <v>22640000</v>
      </c>
      <c r="X6" s="26">
        <v>59</v>
      </c>
      <c r="Y6" s="25">
        <v>22640000</v>
      </c>
      <c r="Z6" s="24">
        <v>45930</v>
      </c>
      <c r="AA6"/>
      <c r="AB6"/>
      <c r="AC6" s="24">
        <v>45817</v>
      </c>
      <c r="AD6" s="24">
        <v>45930</v>
      </c>
      <c r="AE6" t="s">
        <v>77</v>
      </c>
      <c r="AF6" t="s">
        <v>78</v>
      </c>
      <c r="AG6" t="s">
        <v>74</v>
      </c>
      <c r="AH6" s="28">
        <v>5.4000000000000006E-2</v>
      </c>
      <c r="AI6" t="s">
        <v>65</v>
      </c>
      <c r="AJ6" s="24">
        <v>45862</v>
      </c>
      <c r="AK6" t="s">
        <v>72</v>
      </c>
      <c r="AL6" s="24">
        <v>45930</v>
      </c>
      <c r="AM6" t="s">
        <v>66</v>
      </c>
      <c r="AN6" t="s">
        <v>72</v>
      </c>
      <c r="AO6" t="s">
        <v>67</v>
      </c>
      <c r="AP6" t="s">
        <v>68</v>
      </c>
      <c r="AQ6" t="s">
        <v>69</v>
      </c>
      <c r="AR6" t="s">
        <v>60</v>
      </c>
      <c r="AS6" t="s">
        <v>60</v>
      </c>
      <c r="AT6" t="s">
        <v>60</v>
      </c>
      <c r="AU6" t="s">
        <v>72</v>
      </c>
    </row>
    <row r="7" spans="1:47">
      <c r="A7" t="s">
        <v>79</v>
      </c>
      <c r="B7" s="24">
        <v>45930</v>
      </c>
      <c r="C7" t="s">
        <v>58</v>
      </c>
      <c r="D7" t="s">
        <v>80</v>
      </c>
      <c r="E7" s="25">
        <v>41440000</v>
      </c>
      <c r="F7" s="26">
        <v>72</v>
      </c>
      <c r="G7" t="s">
        <v>60</v>
      </c>
      <c r="H7" t="s">
        <v>72</v>
      </c>
      <c r="I7" s="25">
        <v>41440000</v>
      </c>
      <c r="J7" t="s">
        <v>60</v>
      </c>
      <c r="K7" s="27"/>
      <c r="L7" t="s">
        <v>60</v>
      </c>
      <c r="M7" t="s">
        <v>60</v>
      </c>
      <c r="N7" t="s">
        <v>60</v>
      </c>
      <c r="O7" s="24">
        <v>45930</v>
      </c>
      <c r="P7" t="s">
        <v>86</v>
      </c>
      <c r="Q7" s="24">
        <v>45734</v>
      </c>
      <c r="R7" t="s">
        <v>60</v>
      </c>
      <c r="S7" s="25">
        <v>41440000</v>
      </c>
      <c r="T7" s="26">
        <v>72</v>
      </c>
      <c r="U7" t="s">
        <v>72</v>
      </c>
      <c r="V7" t="s">
        <v>60</v>
      </c>
      <c r="W7" s="25">
        <v>41440000</v>
      </c>
      <c r="X7" s="26">
        <v>72</v>
      </c>
      <c r="Y7" s="25">
        <v>41440000</v>
      </c>
      <c r="Z7" s="24">
        <v>45930</v>
      </c>
      <c r="AA7"/>
      <c r="AB7"/>
      <c r="AC7" s="24">
        <v>45743</v>
      </c>
      <c r="AD7" s="24">
        <v>45930</v>
      </c>
      <c r="AE7" t="s">
        <v>81</v>
      </c>
      <c r="AF7" t="s">
        <v>82</v>
      </c>
      <c r="AG7" t="s">
        <v>74</v>
      </c>
      <c r="AH7" s="28">
        <v>5.4000000000000006E-2</v>
      </c>
      <c r="AI7" t="s">
        <v>65</v>
      </c>
      <c r="AJ7" s="24">
        <v>45790</v>
      </c>
      <c r="AK7" t="s">
        <v>72</v>
      </c>
      <c r="AL7" s="24">
        <v>45930</v>
      </c>
      <c r="AM7" t="s">
        <v>66</v>
      </c>
      <c r="AN7" t="s">
        <v>72</v>
      </c>
      <c r="AO7" t="s">
        <v>67</v>
      </c>
      <c r="AP7" t="s">
        <v>68</v>
      </c>
      <c r="AQ7" t="s">
        <v>69</v>
      </c>
      <c r="AR7" t="s">
        <v>60</v>
      </c>
      <c r="AS7" t="s">
        <v>60</v>
      </c>
      <c r="AT7" t="s">
        <v>60</v>
      </c>
      <c r="AU7" t="s">
        <v>72</v>
      </c>
    </row>
    <row r="8" spans="1:47">
      <c r="A8" t="s">
        <v>1399</v>
      </c>
      <c r="B8" s="24">
        <v>45930</v>
      </c>
      <c r="C8" t="s">
        <v>58</v>
      </c>
      <c r="D8" t="s">
        <v>1400</v>
      </c>
      <c r="E8" s="25">
        <v>16240000</v>
      </c>
      <c r="F8" s="26">
        <v>36</v>
      </c>
      <c r="G8" t="s">
        <v>60</v>
      </c>
      <c r="H8" t="s">
        <v>72</v>
      </c>
      <c r="I8" s="25">
        <v>16240000</v>
      </c>
      <c r="J8" t="s">
        <v>60</v>
      </c>
      <c r="K8" s="27"/>
      <c r="L8" t="s">
        <v>60</v>
      </c>
      <c r="M8" t="s">
        <v>60</v>
      </c>
      <c r="N8" t="s">
        <v>60</v>
      </c>
      <c r="O8"/>
      <c r="P8" t="s">
        <v>60</v>
      </c>
      <c r="Q8" s="24">
        <v>45734</v>
      </c>
      <c r="R8" t="s">
        <v>60</v>
      </c>
      <c r="S8" s="25"/>
      <c r="T8" s="26"/>
      <c r="U8" t="s">
        <v>60</v>
      </c>
      <c r="V8" t="s">
        <v>60</v>
      </c>
      <c r="W8" s="25">
        <v>16240000</v>
      </c>
      <c r="X8" s="26">
        <v>36</v>
      </c>
      <c r="Y8" s="25"/>
      <c r="Z8"/>
      <c r="AA8"/>
      <c r="AB8"/>
      <c r="AC8" s="24">
        <v>45743</v>
      </c>
      <c r="AD8" s="24">
        <v>45930</v>
      </c>
      <c r="AE8" t="s">
        <v>1401</v>
      </c>
      <c r="AF8" t="s">
        <v>1402</v>
      </c>
      <c r="AG8" t="s">
        <v>74</v>
      </c>
      <c r="AH8" s="28"/>
      <c r="AI8" t="s">
        <v>65</v>
      </c>
      <c r="AJ8" s="24">
        <v>45790</v>
      </c>
      <c r="AK8" t="s">
        <v>72</v>
      </c>
      <c r="AL8" s="24">
        <v>45930</v>
      </c>
      <c r="AM8" t="s">
        <v>66</v>
      </c>
      <c r="AN8" t="s">
        <v>72</v>
      </c>
      <c r="AO8" t="s">
        <v>67</v>
      </c>
      <c r="AP8" t="s">
        <v>68</v>
      </c>
      <c r="AQ8" t="s">
        <v>69</v>
      </c>
      <c r="AR8" t="s">
        <v>60</v>
      </c>
      <c r="AS8" t="s">
        <v>60</v>
      </c>
      <c r="AT8" t="s">
        <v>60</v>
      </c>
      <c r="AU8" t="s">
        <v>72</v>
      </c>
    </row>
    <row r="9" spans="1:47">
      <c r="A9" t="s">
        <v>1403</v>
      </c>
      <c r="B9" s="24">
        <v>45930</v>
      </c>
      <c r="C9" t="s">
        <v>58</v>
      </c>
      <c r="D9" t="s">
        <v>1404</v>
      </c>
      <c r="E9" s="25">
        <v>21200000</v>
      </c>
      <c r="F9" s="26">
        <v>40</v>
      </c>
      <c r="G9" t="s">
        <v>60</v>
      </c>
      <c r="H9" t="s">
        <v>72</v>
      </c>
      <c r="I9" s="25">
        <v>21200000</v>
      </c>
      <c r="J9" t="s">
        <v>60</v>
      </c>
      <c r="K9" s="27"/>
      <c r="L9" t="s">
        <v>60</v>
      </c>
      <c r="M9" t="s">
        <v>60</v>
      </c>
      <c r="N9" t="s">
        <v>60</v>
      </c>
      <c r="O9" s="24">
        <v>45930</v>
      </c>
      <c r="P9" t="s">
        <v>86</v>
      </c>
      <c r="Q9" s="24">
        <v>45734</v>
      </c>
      <c r="R9" t="s">
        <v>60</v>
      </c>
      <c r="S9" s="25">
        <v>21200000</v>
      </c>
      <c r="T9" s="26">
        <v>40</v>
      </c>
      <c r="U9" t="s">
        <v>72</v>
      </c>
      <c r="V9" t="s">
        <v>60</v>
      </c>
      <c r="W9" s="25">
        <v>21200000</v>
      </c>
      <c r="X9" s="26">
        <v>40</v>
      </c>
      <c r="Y9" s="25">
        <v>21200000</v>
      </c>
      <c r="Z9" s="24">
        <v>45930</v>
      </c>
      <c r="AA9"/>
      <c r="AB9"/>
      <c r="AC9" s="24">
        <v>45743</v>
      </c>
      <c r="AD9" s="24">
        <v>45930</v>
      </c>
      <c r="AE9" t="s">
        <v>1405</v>
      </c>
      <c r="AF9" t="s">
        <v>1406</v>
      </c>
      <c r="AG9" t="s">
        <v>74</v>
      </c>
      <c r="AH9" s="28">
        <v>5.4000000000000006E-2</v>
      </c>
      <c r="AI9" t="s">
        <v>65</v>
      </c>
      <c r="AJ9" s="24">
        <v>45790</v>
      </c>
      <c r="AK9" t="s">
        <v>72</v>
      </c>
      <c r="AL9" s="24">
        <v>45930</v>
      </c>
      <c r="AM9" t="s">
        <v>66</v>
      </c>
      <c r="AN9" t="s">
        <v>72</v>
      </c>
      <c r="AO9" t="s">
        <v>67</v>
      </c>
      <c r="AP9" t="s">
        <v>68</v>
      </c>
      <c r="AQ9" t="s">
        <v>69</v>
      </c>
      <c r="AR9" t="s">
        <v>60</v>
      </c>
      <c r="AS9" t="s">
        <v>60</v>
      </c>
      <c r="AT9" t="s">
        <v>60</v>
      </c>
      <c r="AU9" t="s">
        <v>72</v>
      </c>
    </row>
    <row r="10" spans="1:47">
      <c r="A10" t="s">
        <v>1407</v>
      </c>
      <c r="B10" s="24">
        <v>45930</v>
      </c>
      <c r="C10" t="s">
        <v>58</v>
      </c>
      <c r="D10" t="s">
        <v>1408</v>
      </c>
      <c r="E10" s="25">
        <v>18880000</v>
      </c>
      <c r="F10" s="26">
        <v>63</v>
      </c>
      <c r="G10" t="s">
        <v>60</v>
      </c>
      <c r="H10" t="s">
        <v>72</v>
      </c>
      <c r="I10" s="25">
        <v>18880000</v>
      </c>
      <c r="J10" t="s">
        <v>60</v>
      </c>
      <c r="K10" s="27"/>
      <c r="L10" t="s">
        <v>60</v>
      </c>
      <c r="M10" t="s">
        <v>60</v>
      </c>
      <c r="N10" t="s">
        <v>60</v>
      </c>
      <c r="O10" s="24">
        <v>45930</v>
      </c>
      <c r="P10" t="s">
        <v>86</v>
      </c>
      <c r="Q10" s="24">
        <v>45734</v>
      </c>
      <c r="R10" t="s">
        <v>60</v>
      </c>
      <c r="S10" s="25">
        <v>18880000</v>
      </c>
      <c r="T10" s="26">
        <v>63</v>
      </c>
      <c r="U10" t="s">
        <v>72</v>
      </c>
      <c r="V10" t="s">
        <v>60</v>
      </c>
      <c r="W10" s="25">
        <v>18880000</v>
      </c>
      <c r="X10" s="26">
        <v>63</v>
      </c>
      <c r="Y10" s="25">
        <v>18880000</v>
      </c>
      <c r="Z10" s="24">
        <v>45930</v>
      </c>
      <c r="AA10"/>
      <c r="AB10"/>
      <c r="AC10" s="24">
        <v>45817</v>
      </c>
      <c r="AD10" s="24">
        <v>45930</v>
      </c>
      <c r="AE10" t="s">
        <v>1409</v>
      </c>
      <c r="AF10" t="s">
        <v>1410</v>
      </c>
      <c r="AG10" t="s">
        <v>74</v>
      </c>
      <c r="AH10" s="28">
        <v>5.4000000000000006E-2</v>
      </c>
      <c r="AI10" t="s">
        <v>65</v>
      </c>
      <c r="AJ10" s="24">
        <v>45862</v>
      </c>
      <c r="AK10" t="s">
        <v>72</v>
      </c>
      <c r="AL10" s="24">
        <v>45930</v>
      </c>
      <c r="AM10" t="s">
        <v>66</v>
      </c>
      <c r="AN10" t="s">
        <v>72</v>
      </c>
      <c r="AO10" t="s">
        <v>67</v>
      </c>
      <c r="AP10" t="s">
        <v>68</v>
      </c>
      <c r="AQ10" t="s">
        <v>69</v>
      </c>
      <c r="AR10" t="s">
        <v>60</v>
      </c>
      <c r="AS10" t="s">
        <v>60</v>
      </c>
      <c r="AT10" t="s">
        <v>60</v>
      </c>
      <c r="AU10" t="s">
        <v>72</v>
      </c>
    </row>
    <row r="11" spans="1:47">
      <c r="A11" t="s">
        <v>1411</v>
      </c>
      <c r="B11" s="24">
        <v>45930</v>
      </c>
      <c r="C11" t="s">
        <v>58</v>
      </c>
      <c r="D11" t="s">
        <v>1412</v>
      </c>
      <c r="E11" s="25">
        <v>35840000</v>
      </c>
      <c r="F11" s="26">
        <v>76</v>
      </c>
      <c r="G11" t="s">
        <v>60</v>
      </c>
      <c r="H11" t="s">
        <v>72</v>
      </c>
      <c r="I11" s="25">
        <v>35840000</v>
      </c>
      <c r="J11" t="s">
        <v>60</v>
      </c>
      <c r="K11" s="27"/>
      <c r="L11" t="s">
        <v>60</v>
      </c>
      <c r="M11" t="s">
        <v>60</v>
      </c>
      <c r="N11" t="s">
        <v>60</v>
      </c>
      <c r="O11"/>
      <c r="P11" t="s">
        <v>60</v>
      </c>
      <c r="Q11" s="24">
        <v>45734</v>
      </c>
      <c r="R11" t="s">
        <v>60</v>
      </c>
      <c r="S11" s="25"/>
      <c r="T11" s="26"/>
      <c r="U11" t="s">
        <v>60</v>
      </c>
      <c r="V11" t="s">
        <v>60</v>
      </c>
      <c r="W11" s="25">
        <v>35840000</v>
      </c>
      <c r="X11" s="26">
        <v>76</v>
      </c>
      <c r="Y11" s="25"/>
      <c r="Z11"/>
      <c r="AA11"/>
      <c r="AB11"/>
      <c r="AC11" s="24">
        <v>45817</v>
      </c>
      <c r="AD11" s="24">
        <v>45930</v>
      </c>
      <c r="AE11" t="s">
        <v>1413</v>
      </c>
      <c r="AF11" t="s">
        <v>1414</v>
      </c>
      <c r="AG11" t="s">
        <v>74</v>
      </c>
      <c r="AH11" s="28"/>
      <c r="AI11" t="s">
        <v>65</v>
      </c>
      <c r="AJ11" s="24">
        <v>45862</v>
      </c>
      <c r="AK11" t="s">
        <v>72</v>
      </c>
      <c r="AL11" s="24">
        <v>45930</v>
      </c>
      <c r="AM11" t="s">
        <v>66</v>
      </c>
      <c r="AN11" t="s">
        <v>72</v>
      </c>
      <c r="AO11" t="s">
        <v>67</v>
      </c>
      <c r="AP11" t="s">
        <v>68</v>
      </c>
      <c r="AQ11" t="s">
        <v>69</v>
      </c>
      <c r="AR11" t="s">
        <v>60</v>
      </c>
      <c r="AS11" t="s">
        <v>60</v>
      </c>
      <c r="AT11" t="s">
        <v>60</v>
      </c>
      <c r="AU11" t="s">
        <v>72</v>
      </c>
    </row>
    <row r="12" spans="1:47">
      <c r="A12" t="s">
        <v>83</v>
      </c>
      <c r="B12" s="24">
        <v>45929</v>
      </c>
      <c r="C12" t="s">
        <v>58</v>
      </c>
      <c r="D12" t="s">
        <v>84</v>
      </c>
      <c r="E12" s="25">
        <v>13020400</v>
      </c>
      <c r="F12" s="26">
        <v>138</v>
      </c>
      <c r="G12" t="s">
        <v>60</v>
      </c>
      <c r="H12" t="s">
        <v>85</v>
      </c>
      <c r="I12" s="25">
        <v>13020400</v>
      </c>
      <c r="J12" t="s">
        <v>60</v>
      </c>
      <c r="K12" s="27"/>
      <c r="L12" t="s">
        <v>60</v>
      </c>
      <c r="M12" t="s">
        <v>60</v>
      </c>
      <c r="N12" t="s">
        <v>60</v>
      </c>
      <c r="O12" s="24">
        <v>45929</v>
      </c>
      <c r="P12" t="s">
        <v>86</v>
      </c>
      <c r="Q12" s="24">
        <v>45604</v>
      </c>
      <c r="R12" t="s">
        <v>60</v>
      </c>
      <c r="S12" s="25">
        <v>13020400</v>
      </c>
      <c r="T12" s="26">
        <v>138</v>
      </c>
      <c r="U12" t="s">
        <v>85</v>
      </c>
      <c r="V12" t="s">
        <v>60</v>
      </c>
      <c r="W12" s="25">
        <v>13020400</v>
      </c>
      <c r="X12" s="26">
        <v>138</v>
      </c>
      <c r="Y12" s="25">
        <v>13020400</v>
      </c>
      <c r="Z12" s="24">
        <v>45929</v>
      </c>
      <c r="AA12"/>
      <c r="AB12"/>
      <c r="AC12" s="24">
        <v>45719</v>
      </c>
      <c r="AD12" s="24">
        <v>45929</v>
      </c>
      <c r="AE12" t="s">
        <v>87</v>
      </c>
      <c r="AF12" t="s">
        <v>1415</v>
      </c>
      <c r="AG12" t="s">
        <v>88</v>
      </c>
      <c r="AH12" s="28">
        <v>5.91E-2</v>
      </c>
      <c r="AI12" t="s">
        <v>65</v>
      </c>
      <c r="AJ12" s="24">
        <v>45755</v>
      </c>
      <c r="AK12" t="s">
        <v>85</v>
      </c>
      <c r="AL12" s="24">
        <v>45929</v>
      </c>
      <c r="AM12" t="s">
        <v>66</v>
      </c>
      <c r="AN12" t="s">
        <v>85</v>
      </c>
      <c r="AO12" t="s">
        <v>67</v>
      </c>
      <c r="AP12" t="s">
        <v>68</v>
      </c>
      <c r="AQ12" t="s">
        <v>69</v>
      </c>
      <c r="AR12" t="s">
        <v>60</v>
      </c>
      <c r="AS12" t="s">
        <v>60</v>
      </c>
      <c r="AT12" t="s">
        <v>60</v>
      </c>
      <c r="AU12" t="s">
        <v>85</v>
      </c>
    </row>
    <row r="13" spans="1:47">
      <c r="A13" t="s">
        <v>89</v>
      </c>
      <c r="B13" s="24">
        <v>45929</v>
      </c>
      <c r="C13" t="s">
        <v>58</v>
      </c>
      <c r="D13" t="s">
        <v>90</v>
      </c>
      <c r="E13" s="25">
        <v>8539700</v>
      </c>
      <c r="F13" s="26">
        <v>89</v>
      </c>
      <c r="G13" t="s">
        <v>60</v>
      </c>
      <c r="H13" t="s">
        <v>85</v>
      </c>
      <c r="I13" s="25">
        <v>8645800</v>
      </c>
      <c r="J13" t="s">
        <v>60</v>
      </c>
      <c r="K13" s="27"/>
      <c r="L13" t="s">
        <v>60</v>
      </c>
      <c r="M13" t="s">
        <v>60</v>
      </c>
      <c r="N13" t="s">
        <v>60</v>
      </c>
      <c r="O13" s="24">
        <v>45929</v>
      </c>
      <c r="P13" t="s">
        <v>86</v>
      </c>
      <c r="Q13" s="24">
        <v>45623</v>
      </c>
      <c r="R13" t="s">
        <v>60</v>
      </c>
      <c r="S13" s="25">
        <v>8539700</v>
      </c>
      <c r="T13" s="26">
        <v>89</v>
      </c>
      <c r="U13" t="s">
        <v>85</v>
      </c>
      <c r="V13" t="s">
        <v>60</v>
      </c>
      <c r="W13" s="25">
        <v>8539700</v>
      </c>
      <c r="X13" s="26">
        <v>89</v>
      </c>
      <c r="Y13" s="25">
        <v>8539700</v>
      </c>
      <c r="Z13" s="24">
        <v>45929</v>
      </c>
      <c r="AA13"/>
      <c r="AB13"/>
      <c r="AC13" s="24">
        <v>45720</v>
      </c>
      <c r="AD13" s="24">
        <v>45929</v>
      </c>
      <c r="AE13" t="s">
        <v>91</v>
      </c>
      <c r="AF13" t="s">
        <v>92</v>
      </c>
      <c r="AG13" t="s">
        <v>88</v>
      </c>
      <c r="AH13" s="28">
        <v>5.91E-2</v>
      </c>
      <c r="AI13" t="s">
        <v>65</v>
      </c>
      <c r="AJ13" s="24">
        <v>45756</v>
      </c>
      <c r="AK13" t="s">
        <v>85</v>
      </c>
      <c r="AL13" s="24">
        <v>45929</v>
      </c>
      <c r="AM13" t="s">
        <v>66</v>
      </c>
      <c r="AN13" t="s">
        <v>85</v>
      </c>
      <c r="AO13" t="s">
        <v>67</v>
      </c>
      <c r="AP13" t="s">
        <v>68</v>
      </c>
      <c r="AQ13" t="s">
        <v>69</v>
      </c>
      <c r="AR13" t="s">
        <v>60</v>
      </c>
      <c r="AS13" t="s">
        <v>60</v>
      </c>
      <c r="AT13" t="s">
        <v>60</v>
      </c>
      <c r="AU13" t="s">
        <v>85</v>
      </c>
    </row>
    <row r="14" spans="1:47">
      <c r="A14" t="s">
        <v>93</v>
      </c>
      <c r="B14" s="24">
        <v>45929</v>
      </c>
      <c r="C14" t="s">
        <v>58</v>
      </c>
      <c r="D14" t="s">
        <v>94</v>
      </c>
      <c r="E14" s="25">
        <v>8520400</v>
      </c>
      <c r="F14" s="26">
        <v>112</v>
      </c>
      <c r="G14" t="s">
        <v>60</v>
      </c>
      <c r="H14" t="s">
        <v>85</v>
      </c>
      <c r="I14" s="25">
        <v>8520400</v>
      </c>
      <c r="J14" t="s">
        <v>60</v>
      </c>
      <c r="K14" s="27"/>
      <c r="L14" t="s">
        <v>60</v>
      </c>
      <c r="M14" t="s">
        <v>60</v>
      </c>
      <c r="N14" t="s">
        <v>60</v>
      </c>
      <c r="O14"/>
      <c r="P14" t="s">
        <v>60</v>
      </c>
      <c r="Q14" s="24">
        <v>45643</v>
      </c>
      <c r="R14" t="s">
        <v>60</v>
      </c>
      <c r="S14" s="25"/>
      <c r="T14" s="26"/>
      <c r="U14" t="s">
        <v>60</v>
      </c>
      <c r="V14" t="s">
        <v>60</v>
      </c>
      <c r="W14" s="25">
        <v>8520400</v>
      </c>
      <c r="X14" s="26">
        <v>112</v>
      </c>
      <c r="Y14" s="25"/>
      <c r="Z14"/>
      <c r="AA14"/>
      <c r="AB14"/>
      <c r="AC14" s="24">
        <v>45720</v>
      </c>
      <c r="AD14" s="24">
        <v>45929</v>
      </c>
      <c r="AE14" t="s">
        <v>95</v>
      </c>
      <c r="AF14" t="s">
        <v>96</v>
      </c>
      <c r="AG14" t="s">
        <v>88</v>
      </c>
      <c r="AH14" s="28"/>
      <c r="AI14" t="s">
        <v>65</v>
      </c>
      <c r="AJ14" s="24">
        <v>45755</v>
      </c>
      <c r="AK14" t="s">
        <v>85</v>
      </c>
      <c r="AL14" s="24">
        <v>45929</v>
      </c>
      <c r="AM14" t="s">
        <v>66</v>
      </c>
      <c r="AN14" t="s">
        <v>85</v>
      </c>
      <c r="AO14" t="s">
        <v>67</v>
      </c>
      <c r="AP14" t="s">
        <v>68</v>
      </c>
      <c r="AQ14" t="s">
        <v>69</v>
      </c>
      <c r="AR14" t="s">
        <v>60</v>
      </c>
      <c r="AS14" t="s">
        <v>60</v>
      </c>
      <c r="AT14" t="s">
        <v>60</v>
      </c>
      <c r="AU14" t="s">
        <v>85</v>
      </c>
    </row>
    <row r="15" spans="1:47">
      <c r="A15" t="s">
        <v>97</v>
      </c>
      <c r="B15" s="24">
        <v>45929</v>
      </c>
      <c r="C15" t="s">
        <v>58</v>
      </c>
      <c r="D15" t="s">
        <v>98</v>
      </c>
      <c r="E15" s="25">
        <v>17971400</v>
      </c>
      <c r="F15" s="26">
        <v>89</v>
      </c>
      <c r="G15" t="s">
        <v>60</v>
      </c>
      <c r="H15" t="s">
        <v>99</v>
      </c>
      <c r="I15" s="25">
        <v>17971400</v>
      </c>
      <c r="J15" t="s">
        <v>60</v>
      </c>
      <c r="K15" s="27"/>
      <c r="L15" t="s">
        <v>60</v>
      </c>
      <c r="M15" t="s">
        <v>60</v>
      </c>
      <c r="N15" t="s">
        <v>60</v>
      </c>
      <c r="O15" s="24">
        <v>45929</v>
      </c>
      <c r="P15" t="s">
        <v>86</v>
      </c>
      <c r="Q15" s="24">
        <v>45758</v>
      </c>
      <c r="R15" t="s">
        <v>60</v>
      </c>
      <c r="S15" s="25">
        <v>17971400</v>
      </c>
      <c r="T15" s="26">
        <v>89</v>
      </c>
      <c r="U15" t="s">
        <v>99</v>
      </c>
      <c r="V15" t="s">
        <v>60</v>
      </c>
      <c r="W15" s="25">
        <v>17971400</v>
      </c>
      <c r="X15" s="26">
        <v>89</v>
      </c>
      <c r="Y15" s="25">
        <v>17971400</v>
      </c>
      <c r="Z15" s="24">
        <v>45929</v>
      </c>
      <c r="AA15"/>
      <c r="AB15"/>
      <c r="AC15" s="24">
        <v>45831</v>
      </c>
      <c r="AD15" s="24">
        <v>45929</v>
      </c>
      <c r="AE15" t="s">
        <v>100</v>
      </c>
      <c r="AF15" t="s">
        <v>1416</v>
      </c>
      <c r="AG15" t="s">
        <v>101</v>
      </c>
      <c r="AH15" s="28">
        <v>5.7599999999999998E-2</v>
      </c>
      <c r="AI15" t="s">
        <v>65</v>
      </c>
      <c r="AJ15" s="24">
        <v>45846</v>
      </c>
      <c r="AK15" t="s">
        <v>99</v>
      </c>
      <c r="AL15" s="24">
        <v>45929</v>
      </c>
      <c r="AM15" t="s">
        <v>66</v>
      </c>
      <c r="AN15" t="s">
        <v>99</v>
      </c>
      <c r="AO15" t="s">
        <v>67</v>
      </c>
      <c r="AP15" t="s">
        <v>68</v>
      </c>
      <c r="AQ15" t="s">
        <v>69</v>
      </c>
      <c r="AR15" t="s">
        <v>60</v>
      </c>
      <c r="AS15" t="s">
        <v>60</v>
      </c>
      <c r="AT15" t="s">
        <v>60</v>
      </c>
      <c r="AU15" t="s">
        <v>99</v>
      </c>
    </row>
    <row r="16" spans="1:47">
      <c r="A16" t="s">
        <v>102</v>
      </c>
      <c r="B16" s="24">
        <v>45926</v>
      </c>
      <c r="C16" t="s">
        <v>58</v>
      </c>
      <c r="D16" t="s">
        <v>103</v>
      </c>
      <c r="E16" s="25">
        <v>8627000</v>
      </c>
      <c r="F16" s="26">
        <v>38</v>
      </c>
      <c r="G16" t="s">
        <v>60</v>
      </c>
      <c r="H16" t="s">
        <v>104</v>
      </c>
      <c r="I16" s="25">
        <v>8627000</v>
      </c>
      <c r="J16" t="s">
        <v>60</v>
      </c>
      <c r="K16" s="27"/>
      <c r="L16" t="s">
        <v>60</v>
      </c>
      <c r="M16" t="s">
        <v>60</v>
      </c>
      <c r="N16" t="s">
        <v>60</v>
      </c>
      <c r="O16" s="24">
        <v>45926</v>
      </c>
      <c r="P16" t="s">
        <v>86</v>
      </c>
      <c r="Q16" s="24">
        <v>45855</v>
      </c>
      <c r="R16" t="s">
        <v>60</v>
      </c>
      <c r="S16" s="25">
        <v>8627000</v>
      </c>
      <c r="T16" s="26">
        <v>38</v>
      </c>
      <c r="U16" t="s">
        <v>104</v>
      </c>
      <c r="V16" t="s">
        <v>60</v>
      </c>
      <c r="W16" s="25">
        <v>8627000</v>
      </c>
      <c r="X16" s="26">
        <v>38</v>
      </c>
      <c r="Y16" s="25">
        <v>8627000</v>
      </c>
      <c r="Z16" s="24">
        <v>45926</v>
      </c>
      <c r="AA16"/>
      <c r="AB16"/>
      <c r="AC16" s="24">
        <v>45860</v>
      </c>
      <c r="AD16" s="24">
        <v>45926</v>
      </c>
      <c r="AE16"/>
      <c r="AF16" t="s">
        <v>105</v>
      </c>
      <c r="AG16" t="s">
        <v>106</v>
      </c>
      <c r="AH16" s="28">
        <v>5.8899999999999994E-2</v>
      </c>
      <c r="AI16" t="s">
        <v>65</v>
      </c>
      <c r="AJ16" s="24">
        <v>45868</v>
      </c>
      <c r="AK16" t="s">
        <v>104</v>
      </c>
      <c r="AL16" s="24">
        <v>45926</v>
      </c>
      <c r="AM16" t="s">
        <v>66</v>
      </c>
      <c r="AN16" t="s">
        <v>104</v>
      </c>
      <c r="AO16" t="s">
        <v>67</v>
      </c>
      <c r="AP16" t="s">
        <v>68</v>
      </c>
      <c r="AQ16" t="s">
        <v>69</v>
      </c>
      <c r="AR16" t="s">
        <v>60</v>
      </c>
      <c r="AS16" t="s">
        <v>60</v>
      </c>
      <c r="AT16" t="s">
        <v>60</v>
      </c>
      <c r="AU16" t="s">
        <v>104</v>
      </c>
    </row>
    <row r="17" spans="1:47">
      <c r="A17" t="s">
        <v>107</v>
      </c>
      <c r="B17" s="24">
        <v>45926</v>
      </c>
      <c r="C17" t="s">
        <v>58</v>
      </c>
      <c r="D17" t="s">
        <v>108</v>
      </c>
      <c r="E17" s="25">
        <v>17520000</v>
      </c>
      <c r="F17" s="26">
        <v>49</v>
      </c>
      <c r="G17" t="s">
        <v>60</v>
      </c>
      <c r="H17" t="s">
        <v>109</v>
      </c>
      <c r="I17" s="25">
        <v>17520000</v>
      </c>
      <c r="J17" t="s">
        <v>60</v>
      </c>
      <c r="K17" s="27"/>
      <c r="L17" t="s">
        <v>60</v>
      </c>
      <c r="M17" t="s">
        <v>60</v>
      </c>
      <c r="N17" t="s">
        <v>60</v>
      </c>
      <c r="O17" s="24">
        <v>45926</v>
      </c>
      <c r="P17" t="s">
        <v>86</v>
      </c>
      <c r="Q17" s="24">
        <v>45753</v>
      </c>
      <c r="R17" t="s">
        <v>60</v>
      </c>
      <c r="S17" s="25">
        <v>17520000</v>
      </c>
      <c r="T17" s="26">
        <v>49</v>
      </c>
      <c r="U17" t="s">
        <v>109</v>
      </c>
      <c r="V17" t="s">
        <v>60</v>
      </c>
      <c r="W17" s="25">
        <v>17520000</v>
      </c>
      <c r="X17" s="26">
        <v>49</v>
      </c>
      <c r="Y17" s="25">
        <v>17520000</v>
      </c>
      <c r="Z17" s="24">
        <v>45926</v>
      </c>
      <c r="AA17"/>
      <c r="AB17"/>
      <c r="AC17" s="24">
        <v>45763</v>
      </c>
      <c r="AD17" s="24">
        <v>45926</v>
      </c>
      <c r="AE17" t="s">
        <v>110</v>
      </c>
      <c r="AF17" t="s">
        <v>111</v>
      </c>
      <c r="AG17" t="s">
        <v>112</v>
      </c>
      <c r="AH17" s="28">
        <v>5.8299999999999998E-2</v>
      </c>
      <c r="AI17" t="s">
        <v>65</v>
      </c>
      <c r="AJ17" s="24">
        <v>45825</v>
      </c>
      <c r="AK17" t="s">
        <v>109</v>
      </c>
      <c r="AL17" s="24">
        <v>45926</v>
      </c>
      <c r="AM17" t="s">
        <v>66</v>
      </c>
      <c r="AN17" t="s">
        <v>109</v>
      </c>
      <c r="AO17" t="s">
        <v>67</v>
      </c>
      <c r="AP17" t="s">
        <v>68</v>
      </c>
      <c r="AQ17" t="s">
        <v>69</v>
      </c>
      <c r="AR17" t="s">
        <v>60</v>
      </c>
      <c r="AS17" t="s">
        <v>60</v>
      </c>
      <c r="AT17" t="s">
        <v>60</v>
      </c>
      <c r="AU17" t="s">
        <v>109</v>
      </c>
    </row>
    <row r="18" spans="1:47">
      <c r="A18" t="s">
        <v>113</v>
      </c>
      <c r="B18" s="24">
        <v>45925</v>
      </c>
      <c r="C18" t="s">
        <v>114</v>
      </c>
      <c r="D18" t="s">
        <v>115</v>
      </c>
      <c r="E18" s="25">
        <v>12039500</v>
      </c>
      <c r="F18" s="26">
        <v>261</v>
      </c>
      <c r="G18" t="s">
        <v>60</v>
      </c>
      <c r="H18" t="s">
        <v>116</v>
      </c>
      <c r="I18" s="25">
        <v>12039500</v>
      </c>
      <c r="J18" t="s">
        <v>60</v>
      </c>
      <c r="K18" s="27"/>
      <c r="L18" t="s">
        <v>60</v>
      </c>
      <c r="M18" t="s">
        <v>60</v>
      </c>
      <c r="N18" t="s">
        <v>60</v>
      </c>
      <c r="O18" s="24">
        <v>45925</v>
      </c>
      <c r="P18" t="s">
        <v>117</v>
      </c>
      <c r="Q18" s="24">
        <v>45608</v>
      </c>
      <c r="R18" t="s">
        <v>60</v>
      </c>
      <c r="S18" s="25">
        <v>12039500</v>
      </c>
      <c r="T18" s="26">
        <v>261</v>
      </c>
      <c r="U18" t="s">
        <v>116</v>
      </c>
      <c r="V18" t="s">
        <v>60</v>
      </c>
      <c r="W18" s="25">
        <v>12039500</v>
      </c>
      <c r="X18" s="26">
        <v>261</v>
      </c>
      <c r="Y18" s="25">
        <v>12039500</v>
      </c>
      <c r="Z18" s="24">
        <v>45925</v>
      </c>
      <c r="AA18"/>
      <c r="AB18"/>
      <c r="AC18" s="24">
        <v>45778</v>
      </c>
      <c r="AD18" s="24">
        <v>45925</v>
      </c>
      <c r="AE18" t="s">
        <v>118</v>
      </c>
      <c r="AF18" t="s">
        <v>1417</v>
      </c>
      <c r="AG18" t="s">
        <v>119</v>
      </c>
      <c r="AH18" s="28">
        <v>6.1399999999999996E-2</v>
      </c>
      <c r="AI18" t="s">
        <v>120</v>
      </c>
      <c r="AJ18" s="24">
        <v>45806</v>
      </c>
      <c r="AK18" t="s">
        <v>116</v>
      </c>
      <c r="AL18" s="24">
        <v>45925</v>
      </c>
      <c r="AM18" t="s">
        <v>66</v>
      </c>
      <c r="AN18" t="s">
        <v>116</v>
      </c>
      <c r="AO18" t="s">
        <v>67</v>
      </c>
      <c r="AP18" t="s">
        <v>121</v>
      </c>
      <c r="AQ18" t="s">
        <v>69</v>
      </c>
      <c r="AR18" t="s">
        <v>60</v>
      </c>
      <c r="AS18" t="s">
        <v>60</v>
      </c>
      <c r="AT18" t="s">
        <v>60</v>
      </c>
      <c r="AU18" t="s">
        <v>116</v>
      </c>
    </row>
    <row r="19" spans="1:47">
      <c r="A19" t="s">
        <v>122</v>
      </c>
      <c r="B19" s="24">
        <v>45925</v>
      </c>
      <c r="C19" t="s">
        <v>58</v>
      </c>
      <c r="D19" t="s">
        <v>123</v>
      </c>
      <c r="E19" s="25">
        <v>17500000</v>
      </c>
      <c r="F19" s="26">
        <v>56</v>
      </c>
      <c r="G19" t="s">
        <v>60</v>
      </c>
      <c r="H19" t="s">
        <v>85</v>
      </c>
      <c r="I19" s="25">
        <v>17500000</v>
      </c>
      <c r="J19" t="s">
        <v>60</v>
      </c>
      <c r="K19" s="27"/>
      <c r="L19" t="s">
        <v>60</v>
      </c>
      <c r="M19" t="s">
        <v>60</v>
      </c>
      <c r="N19" t="s">
        <v>60</v>
      </c>
      <c r="O19" s="24">
        <v>45925</v>
      </c>
      <c r="P19" t="s">
        <v>86</v>
      </c>
      <c r="Q19" s="24">
        <v>45709</v>
      </c>
      <c r="R19" t="s">
        <v>60</v>
      </c>
      <c r="S19" s="25">
        <v>17500000</v>
      </c>
      <c r="T19" s="26">
        <v>56</v>
      </c>
      <c r="U19" t="s">
        <v>85</v>
      </c>
      <c r="V19" t="s">
        <v>60</v>
      </c>
      <c r="W19" s="25">
        <v>17500000</v>
      </c>
      <c r="X19" s="26">
        <v>56</v>
      </c>
      <c r="Y19" s="25">
        <v>17500000</v>
      </c>
      <c r="Z19" s="24">
        <v>45925</v>
      </c>
      <c r="AA19"/>
      <c r="AB19"/>
      <c r="AC19" s="24">
        <v>45797</v>
      </c>
      <c r="AD19" s="24">
        <v>45925</v>
      </c>
      <c r="AE19" t="s">
        <v>124</v>
      </c>
      <c r="AF19" t="s">
        <v>125</v>
      </c>
      <c r="AG19" t="s">
        <v>126</v>
      </c>
      <c r="AH19" s="28">
        <v>5.8499999999999996E-2</v>
      </c>
      <c r="AI19" t="s">
        <v>65</v>
      </c>
      <c r="AJ19" s="24">
        <v>45840</v>
      </c>
      <c r="AK19" t="s">
        <v>85</v>
      </c>
      <c r="AL19" s="24">
        <v>45925</v>
      </c>
      <c r="AM19" t="s">
        <v>66</v>
      </c>
      <c r="AN19" t="s">
        <v>85</v>
      </c>
      <c r="AO19" t="s">
        <v>67</v>
      </c>
      <c r="AP19" t="s">
        <v>68</v>
      </c>
      <c r="AQ19" t="s">
        <v>69</v>
      </c>
      <c r="AR19" t="s">
        <v>60</v>
      </c>
      <c r="AS19" t="s">
        <v>60</v>
      </c>
      <c r="AT19" t="s">
        <v>60</v>
      </c>
      <c r="AU19" t="s">
        <v>85</v>
      </c>
    </row>
    <row r="20" spans="1:47">
      <c r="A20" t="s">
        <v>127</v>
      </c>
      <c r="B20" s="24">
        <v>45925</v>
      </c>
      <c r="C20" t="s">
        <v>114</v>
      </c>
      <c r="D20" t="s">
        <v>128</v>
      </c>
      <c r="E20" s="25">
        <v>9252400</v>
      </c>
      <c r="F20" s="26">
        <v>182</v>
      </c>
      <c r="G20" t="s">
        <v>60</v>
      </c>
      <c r="H20" t="s">
        <v>129</v>
      </c>
      <c r="I20" s="25">
        <v>9252400</v>
      </c>
      <c r="J20" t="s">
        <v>60</v>
      </c>
      <c r="K20" s="27"/>
      <c r="L20" t="s">
        <v>60</v>
      </c>
      <c r="M20" t="s">
        <v>60</v>
      </c>
      <c r="N20" t="s">
        <v>60</v>
      </c>
      <c r="O20" s="24">
        <v>45925</v>
      </c>
      <c r="P20" t="s">
        <v>117</v>
      </c>
      <c r="Q20" s="24">
        <v>45573</v>
      </c>
      <c r="R20" t="s">
        <v>60</v>
      </c>
      <c r="S20" s="25">
        <v>9252400</v>
      </c>
      <c r="T20" s="26">
        <v>182</v>
      </c>
      <c r="U20" t="s">
        <v>129</v>
      </c>
      <c r="V20" t="s">
        <v>60</v>
      </c>
      <c r="W20" s="25">
        <v>9252400</v>
      </c>
      <c r="X20" s="26">
        <v>182</v>
      </c>
      <c r="Y20" s="25">
        <v>9252400</v>
      </c>
      <c r="Z20" s="24">
        <v>45925</v>
      </c>
      <c r="AA20"/>
      <c r="AB20"/>
      <c r="AC20" s="24">
        <v>45730</v>
      </c>
      <c r="AD20" s="24">
        <v>45925</v>
      </c>
      <c r="AE20" t="s">
        <v>130</v>
      </c>
      <c r="AF20" t="s">
        <v>131</v>
      </c>
      <c r="AG20" t="s">
        <v>132</v>
      </c>
      <c r="AH20" s="28">
        <v>5.6900000000000006E-2</v>
      </c>
      <c r="AI20" t="s">
        <v>120</v>
      </c>
      <c r="AJ20" s="24">
        <v>45783</v>
      </c>
      <c r="AK20" t="s">
        <v>129</v>
      </c>
      <c r="AL20" s="24">
        <v>45925</v>
      </c>
      <c r="AM20" t="s">
        <v>66</v>
      </c>
      <c r="AN20" t="s">
        <v>129</v>
      </c>
      <c r="AO20" t="s">
        <v>67</v>
      </c>
      <c r="AP20" t="s">
        <v>121</v>
      </c>
      <c r="AQ20" t="s">
        <v>69</v>
      </c>
      <c r="AR20" t="s">
        <v>60</v>
      </c>
      <c r="AS20" t="s">
        <v>60</v>
      </c>
      <c r="AT20" t="s">
        <v>60</v>
      </c>
      <c r="AU20" t="s">
        <v>129</v>
      </c>
    </row>
    <row r="21" spans="1:47">
      <c r="A21" t="s">
        <v>133</v>
      </c>
      <c r="B21" s="24">
        <v>45922</v>
      </c>
      <c r="C21" t="s">
        <v>58</v>
      </c>
      <c r="D21" t="s">
        <v>134</v>
      </c>
      <c r="E21" s="25">
        <v>6982700</v>
      </c>
      <c r="F21" s="26">
        <v>44</v>
      </c>
      <c r="G21" t="s">
        <v>60</v>
      </c>
      <c r="H21" t="s">
        <v>116</v>
      </c>
      <c r="I21" s="25">
        <v>6982700</v>
      </c>
      <c r="J21" t="s">
        <v>60</v>
      </c>
      <c r="K21" s="27"/>
      <c r="L21" t="s">
        <v>60</v>
      </c>
      <c r="M21" t="s">
        <v>60</v>
      </c>
      <c r="N21" t="s">
        <v>60</v>
      </c>
      <c r="O21" s="24">
        <v>45922</v>
      </c>
      <c r="P21" t="s">
        <v>86</v>
      </c>
      <c r="Q21" s="24">
        <v>45611</v>
      </c>
      <c r="R21" t="s">
        <v>60</v>
      </c>
      <c r="S21" s="25">
        <v>6982700</v>
      </c>
      <c r="T21" s="26">
        <v>44</v>
      </c>
      <c r="U21" t="s">
        <v>116</v>
      </c>
      <c r="V21" t="s">
        <v>60</v>
      </c>
      <c r="W21" s="25">
        <v>6982700</v>
      </c>
      <c r="X21" s="26">
        <v>44</v>
      </c>
      <c r="Y21" s="25">
        <v>6982700</v>
      </c>
      <c r="Z21" s="24">
        <v>45922</v>
      </c>
      <c r="AA21"/>
      <c r="AB21"/>
      <c r="AC21" s="24">
        <v>45720</v>
      </c>
      <c r="AD21" s="24">
        <v>45922</v>
      </c>
      <c r="AE21" t="s">
        <v>135</v>
      </c>
      <c r="AF21" t="s">
        <v>136</v>
      </c>
      <c r="AG21" t="s">
        <v>119</v>
      </c>
      <c r="AH21" s="28">
        <v>5.9200000000000003E-2</v>
      </c>
      <c r="AI21" t="s">
        <v>65</v>
      </c>
      <c r="AJ21" s="24">
        <v>45784</v>
      </c>
      <c r="AK21" t="s">
        <v>116</v>
      </c>
      <c r="AL21" s="24">
        <v>45922</v>
      </c>
      <c r="AM21" t="s">
        <v>66</v>
      </c>
      <c r="AN21" t="s">
        <v>116</v>
      </c>
      <c r="AO21" t="s">
        <v>67</v>
      </c>
      <c r="AP21" t="s">
        <v>68</v>
      </c>
      <c r="AQ21" t="s">
        <v>69</v>
      </c>
      <c r="AR21" t="s">
        <v>60</v>
      </c>
      <c r="AS21" t="s">
        <v>60</v>
      </c>
      <c r="AT21" t="s">
        <v>60</v>
      </c>
      <c r="AU21" t="s">
        <v>116</v>
      </c>
    </row>
    <row r="22" spans="1:47">
      <c r="A22" t="s">
        <v>137</v>
      </c>
      <c r="B22" s="24">
        <v>45919</v>
      </c>
      <c r="C22" t="s">
        <v>58</v>
      </c>
      <c r="D22" t="s">
        <v>138</v>
      </c>
      <c r="E22" s="25">
        <v>15986000</v>
      </c>
      <c r="F22" s="26">
        <v>102</v>
      </c>
      <c r="G22" t="s">
        <v>60</v>
      </c>
      <c r="H22" t="s">
        <v>139</v>
      </c>
      <c r="I22" s="25">
        <v>15986000</v>
      </c>
      <c r="J22" t="s">
        <v>60</v>
      </c>
      <c r="K22" s="27"/>
      <c r="L22" t="s">
        <v>60</v>
      </c>
      <c r="M22" t="s">
        <v>60</v>
      </c>
      <c r="N22" t="s">
        <v>60</v>
      </c>
      <c r="O22"/>
      <c r="P22" t="s">
        <v>60</v>
      </c>
      <c r="Q22" s="24">
        <v>45550</v>
      </c>
      <c r="R22" t="s">
        <v>60</v>
      </c>
      <c r="S22" s="25"/>
      <c r="T22" s="26"/>
      <c r="U22" t="s">
        <v>60</v>
      </c>
      <c r="V22" t="s">
        <v>60</v>
      </c>
      <c r="W22" s="25">
        <v>15986000</v>
      </c>
      <c r="X22" s="26">
        <v>102</v>
      </c>
      <c r="Y22" s="25"/>
      <c r="Z22"/>
      <c r="AA22"/>
      <c r="AB22"/>
      <c r="AC22" s="24">
        <v>45672</v>
      </c>
      <c r="AD22" s="24">
        <v>45919</v>
      </c>
      <c r="AE22" t="s">
        <v>140</v>
      </c>
      <c r="AF22" t="s">
        <v>141</v>
      </c>
      <c r="AG22" t="s">
        <v>106</v>
      </c>
      <c r="AH22" s="28"/>
      <c r="AI22" t="s">
        <v>65</v>
      </c>
      <c r="AJ22" s="24">
        <v>45834</v>
      </c>
      <c r="AK22" t="s">
        <v>139</v>
      </c>
      <c r="AL22" s="24">
        <v>45919</v>
      </c>
      <c r="AM22" t="s">
        <v>66</v>
      </c>
      <c r="AN22" t="s">
        <v>139</v>
      </c>
      <c r="AO22" t="s">
        <v>67</v>
      </c>
      <c r="AP22" t="s">
        <v>68</v>
      </c>
      <c r="AQ22" t="s">
        <v>69</v>
      </c>
      <c r="AR22" t="s">
        <v>60</v>
      </c>
      <c r="AS22" t="s">
        <v>60</v>
      </c>
      <c r="AT22" t="s">
        <v>60</v>
      </c>
      <c r="AU22" t="s">
        <v>139</v>
      </c>
    </row>
    <row r="23" spans="1:47">
      <c r="A23" t="s">
        <v>142</v>
      </c>
      <c r="B23" s="24">
        <v>45919</v>
      </c>
      <c r="C23" t="s">
        <v>58</v>
      </c>
      <c r="D23" t="s">
        <v>143</v>
      </c>
      <c r="E23" s="25">
        <v>10640000</v>
      </c>
      <c r="F23" s="26">
        <v>82</v>
      </c>
      <c r="G23" t="s">
        <v>60</v>
      </c>
      <c r="H23" t="s">
        <v>139</v>
      </c>
      <c r="I23" s="25">
        <v>10640000</v>
      </c>
      <c r="J23" t="s">
        <v>60</v>
      </c>
      <c r="K23" s="27"/>
      <c r="L23" t="s">
        <v>60</v>
      </c>
      <c r="M23" t="s">
        <v>60</v>
      </c>
      <c r="N23" t="s">
        <v>60</v>
      </c>
      <c r="O23" s="24">
        <v>45919</v>
      </c>
      <c r="P23" t="s">
        <v>86</v>
      </c>
      <c r="Q23" s="24">
        <v>45550</v>
      </c>
      <c r="R23" t="s">
        <v>60</v>
      </c>
      <c r="S23" s="25">
        <v>10640000</v>
      </c>
      <c r="T23" s="26">
        <v>82</v>
      </c>
      <c r="U23" t="s">
        <v>139</v>
      </c>
      <c r="V23" t="s">
        <v>60</v>
      </c>
      <c r="W23" s="25">
        <v>10640000</v>
      </c>
      <c r="X23" s="26">
        <v>82</v>
      </c>
      <c r="Y23" s="25">
        <v>10640000</v>
      </c>
      <c r="Z23" s="24">
        <v>45919</v>
      </c>
      <c r="AA23"/>
      <c r="AB23"/>
      <c r="AC23" s="24">
        <v>45700</v>
      </c>
      <c r="AD23" s="24">
        <v>45919</v>
      </c>
      <c r="AE23" t="s">
        <v>144</v>
      </c>
      <c r="AF23" t="s">
        <v>145</v>
      </c>
      <c r="AG23" t="s">
        <v>106</v>
      </c>
      <c r="AH23" s="28">
        <v>6.4000000000000001E-2</v>
      </c>
      <c r="AI23" t="s">
        <v>65</v>
      </c>
      <c r="AJ23" s="24">
        <v>45834</v>
      </c>
      <c r="AK23" t="s">
        <v>139</v>
      </c>
      <c r="AL23" s="24">
        <v>45919</v>
      </c>
      <c r="AM23" t="s">
        <v>66</v>
      </c>
      <c r="AN23" t="s">
        <v>139</v>
      </c>
      <c r="AO23" t="s">
        <v>67</v>
      </c>
      <c r="AP23" t="s">
        <v>68</v>
      </c>
      <c r="AQ23" t="s">
        <v>69</v>
      </c>
      <c r="AR23" t="s">
        <v>60</v>
      </c>
      <c r="AS23" t="s">
        <v>60</v>
      </c>
      <c r="AT23" t="s">
        <v>60</v>
      </c>
      <c r="AU23" t="s">
        <v>139</v>
      </c>
    </row>
    <row r="24" spans="1:47">
      <c r="A24" t="s">
        <v>146</v>
      </c>
      <c r="B24" s="24">
        <v>45919</v>
      </c>
      <c r="C24" t="s">
        <v>58</v>
      </c>
      <c r="D24" t="s">
        <v>147</v>
      </c>
      <c r="E24" s="25">
        <v>18797700</v>
      </c>
      <c r="F24" s="26">
        <v>77</v>
      </c>
      <c r="G24" t="s">
        <v>60</v>
      </c>
      <c r="H24" t="s">
        <v>139</v>
      </c>
      <c r="I24" s="25">
        <v>18797700</v>
      </c>
      <c r="J24" t="s">
        <v>60</v>
      </c>
      <c r="K24" s="27"/>
      <c r="L24" t="s">
        <v>60</v>
      </c>
      <c r="M24" t="s">
        <v>60</v>
      </c>
      <c r="N24" t="s">
        <v>60</v>
      </c>
      <c r="O24" s="24">
        <v>45919</v>
      </c>
      <c r="P24" t="s">
        <v>86</v>
      </c>
      <c r="Q24" s="24">
        <v>45550</v>
      </c>
      <c r="R24" t="s">
        <v>60</v>
      </c>
      <c r="S24" s="25">
        <v>18797700</v>
      </c>
      <c r="T24" s="26">
        <v>77</v>
      </c>
      <c r="U24" t="s">
        <v>139</v>
      </c>
      <c r="V24" t="s">
        <v>60</v>
      </c>
      <c r="W24" s="25">
        <v>18797700</v>
      </c>
      <c r="X24" s="26">
        <v>77</v>
      </c>
      <c r="Y24" s="25">
        <v>18797700</v>
      </c>
      <c r="Z24" s="24">
        <v>45919</v>
      </c>
      <c r="AA24"/>
      <c r="AB24"/>
      <c r="AC24" s="24">
        <v>45700</v>
      </c>
      <c r="AD24" s="24">
        <v>45919</v>
      </c>
      <c r="AE24" t="s">
        <v>148</v>
      </c>
      <c r="AF24" t="s">
        <v>149</v>
      </c>
      <c r="AG24" t="s">
        <v>106</v>
      </c>
      <c r="AH24" s="28">
        <v>6.4000000000000001E-2</v>
      </c>
      <c r="AI24" t="s">
        <v>65</v>
      </c>
      <c r="AJ24" s="24">
        <v>45834</v>
      </c>
      <c r="AK24" t="s">
        <v>139</v>
      </c>
      <c r="AL24" s="24">
        <v>45919</v>
      </c>
      <c r="AM24" t="s">
        <v>66</v>
      </c>
      <c r="AN24" t="s">
        <v>139</v>
      </c>
      <c r="AO24" t="s">
        <v>67</v>
      </c>
      <c r="AP24" t="s">
        <v>68</v>
      </c>
      <c r="AQ24" t="s">
        <v>69</v>
      </c>
      <c r="AR24" t="s">
        <v>60</v>
      </c>
      <c r="AS24" t="s">
        <v>60</v>
      </c>
      <c r="AT24" t="s">
        <v>60</v>
      </c>
      <c r="AU24" t="s">
        <v>139</v>
      </c>
    </row>
    <row r="25" spans="1:47">
      <c r="A25" t="s">
        <v>150</v>
      </c>
      <c r="B25" s="24">
        <v>45919</v>
      </c>
      <c r="C25" t="s">
        <v>58</v>
      </c>
      <c r="D25" t="s">
        <v>151</v>
      </c>
      <c r="E25" s="25">
        <v>11854600</v>
      </c>
      <c r="F25" s="26">
        <v>96</v>
      </c>
      <c r="G25" t="s">
        <v>60</v>
      </c>
      <c r="H25" t="s">
        <v>139</v>
      </c>
      <c r="I25" s="25">
        <v>11854600</v>
      </c>
      <c r="J25" t="s">
        <v>60</v>
      </c>
      <c r="K25" s="27"/>
      <c r="L25" t="s">
        <v>60</v>
      </c>
      <c r="M25" t="s">
        <v>60</v>
      </c>
      <c r="N25" t="s">
        <v>60</v>
      </c>
      <c r="O25" s="24">
        <v>45919</v>
      </c>
      <c r="P25" t="s">
        <v>86</v>
      </c>
      <c r="Q25" s="24">
        <v>45596</v>
      </c>
      <c r="R25" t="s">
        <v>60</v>
      </c>
      <c r="S25" s="25">
        <v>11854600</v>
      </c>
      <c r="T25" s="26">
        <v>96</v>
      </c>
      <c r="U25" t="s">
        <v>139</v>
      </c>
      <c r="V25" t="s">
        <v>60</v>
      </c>
      <c r="W25" s="25">
        <v>11854600</v>
      </c>
      <c r="X25" s="26">
        <v>96</v>
      </c>
      <c r="Y25" s="25">
        <v>11854600</v>
      </c>
      <c r="Z25" s="24">
        <v>45919</v>
      </c>
      <c r="AA25"/>
      <c r="AB25"/>
      <c r="AC25" s="24">
        <v>45743</v>
      </c>
      <c r="AD25" s="24">
        <v>45919</v>
      </c>
      <c r="AE25" t="s">
        <v>152</v>
      </c>
      <c r="AF25" t="s">
        <v>145</v>
      </c>
      <c r="AG25" t="s">
        <v>106</v>
      </c>
      <c r="AH25" s="28">
        <v>6.4000000000000001E-2</v>
      </c>
      <c r="AI25" t="s">
        <v>65</v>
      </c>
      <c r="AJ25" s="24">
        <v>45834</v>
      </c>
      <c r="AK25" t="s">
        <v>139</v>
      </c>
      <c r="AL25" s="24">
        <v>45919</v>
      </c>
      <c r="AM25" t="s">
        <v>66</v>
      </c>
      <c r="AN25" t="s">
        <v>139</v>
      </c>
      <c r="AO25" t="s">
        <v>67</v>
      </c>
      <c r="AP25" t="s">
        <v>68</v>
      </c>
      <c r="AQ25" t="s">
        <v>69</v>
      </c>
      <c r="AR25" t="s">
        <v>60</v>
      </c>
      <c r="AS25" t="s">
        <v>60</v>
      </c>
      <c r="AT25" t="s">
        <v>60</v>
      </c>
      <c r="AU25" t="s">
        <v>139</v>
      </c>
    </row>
    <row r="26" spans="1:47">
      <c r="A26" t="s">
        <v>153</v>
      </c>
      <c r="B26" s="24">
        <v>45918</v>
      </c>
      <c r="C26" t="s">
        <v>58</v>
      </c>
      <c r="D26" t="s">
        <v>154</v>
      </c>
      <c r="E26" s="25">
        <v>8320000</v>
      </c>
      <c r="F26" s="26">
        <v>68</v>
      </c>
      <c r="G26" t="s">
        <v>60</v>
      </c>
      <c r="H26" t="s">
        <v>116</v>
      </c>
      <c r="I26" s="25">
        <v>8320000</v>
      </c>
      <c r="J26" t="s">
        <v>60</v>
      </c>
      <c r="K26" s="27"/>
      <c r="L26" t="s">
        <v>60</v>
      </c>
      <c r="M26" t="s">
        <v>60</v>
      </c>
      <c r="N26" t="s">
        <v>60</v>
      </c>
      <c r="O26" s="24">
        <v>45918</v>
      </c>
      <c r="P26" t="s">
        <v>86</v>
      </c>
      <c r="Q26" s="24">
        <v>45722</v>
      </c>
      <c r="R26" t="s">
        <v>60</v>
      </c>
      <c r="S26" s="25">
        <v>8320000</v>
      </c>
      <c r="T26" s="26">
        <v>68</v>
      </c>
      <c r="U26" t="s">
        <v>116</v>
      </c>
      <c r="V26" t="s">
        <v>60</v>
      </c>
      <c r="W26" s="25">
        <v>8320000</v>
      </c>
      <c r="X26" s="26">
        <v>68</v>
      </c>
      <c r="Y26" s="25">
        <v>8320000</v>
      </c>
      <c r="Z26" s="24">
        <v>45918</v>
      </c>
      <c r="AA26"/>
      <c r="AB26"/>
      <c r="AC26" s="24">
        <v>45777</v>
      </c>
      <c r="AD26" s="24">
        <v>45918</v>
      </c>
      <c r="AE26" t="s">
        <v>155</v>
      </c>
      <c r="AF26" t="s">
        <v>156</v>
      </c>
      <c r="AG26" t="s">
        <v>157</v>
      </c>
      <c r="AH26" s="28">
        <v>5.8899999999999994E-2</v>
      </c>
      <c r="AI26" t="s">
        <v>65</v>
      </c>
      <c r="AJ26" s="24">
        <v>45806</v>
      </c>
      <c r="AK26" t="s">
        <v>116</v>
      </c>
      <c r="AL26" s="24">
        <v>45918</v>
      </c>
      <c r="AM26" t="s">
        <v>66</v>
      </c>
      <c r="AN26" t="s">
        <v>116</v>
      </c>
      <c r="AO26" t="s">
        <v>67</v>
      </c>
      <c r="AP26" t="s">
        <v>68</v>
      </c>
      <c r="AQ26" t="s">
        <v>69</v>
      </c>
      <c r="AR26" t="s">
        <v>60</v>
      </c>
      <c r="AS26" t="s">
        <v>60</v>
      </c>
      <c r="AT26" t="s">
        <v>60</v>
      </c>
      <c r="AU26" t="s">
        <v>116</v>
      </c>
    </row>
    <row r="27" spans="1:47">
      <c r="A27" t="s">
        <v>158</v>
      </c>
      <c r="B27" s="24">
        <v>45918</v>
      </c>
      <c r="C27" t="s">
        <v>58</v>
      </c>
      <c r="D27" t="s">
        <v>159</v>
      </c>
      <c r="E27" s="25">
        <v>16320000</v>
      </c>
      <c r="F27" s="26">
        <v>63</v>
      </c>
      <c r="G27" t="s">
        <v>60</v>
      </c>
      <c r="H27" t="s">
        <v>116</v>
      </c>
      <c r="I27" s="25">
        <v>16320000</v>
      </c>
      <c r="J27" t="s">
        <v>60</v>
      </c>
      <c r="K27" s="27"/>
      <c r="L27" t="s">
        <v>60</v>
      </c>
      <c r="M27" t="s">
        <v>60</v>
      </c>
      <c r="N27" t="s">
        <v>60</v>
      </c>
      <c r="O27" s="24">
        <v>45918</v>
      </c>
      <c r="P27" t="s">
        <v>86</v>
      </c>
      <c r="Q27" s="24">
        <v>45729</v>
      </c>
      <c r="R27" t="s">
        <v>60</v>
      </c>
      <c r="S27" s="25">
        <v>16320000</v>
      </c>
      <c r="T27" s="26">
        <v>63</v>
      </c>
      <c r="U27" t="s">
        <v>116</v>
      </c>
      <c r="V27" t="s">
        <v>60</v>
      </c>
      <c r="W27" s="25">
        <v>16320000</v>
      </c>
      <c r="X27" s="26">
        <v>63</v>
      </c>
      <c r="Y27" s="25">
        <v>16320000</v>
      </c>
      <c r="Z27" s="24">
        <v>45918</v>
      </c>
      <c r="AA27"/>
      <c r="AB27"/>
      <c r="AC27" s="24">
        <v>45777</v>
      </c>
      <c r="AD27" s="24">
        <v>45918</v>
      </c>
      <c r="AE27" t="s">
        <v>160</v>
      </c>
      <c r="AF27" t="s">
        <v>161</v>
      </c>
      <c r="AG27" t="s">
        <v>157</v>
      </c>
      <c r="AH27" s="28">
        <v>5.8899999999999994E-2</v>
      </c>
      <c r="AI27" t="s">
        <v>65</v>
      </c>
      <c r="AJ27" s="24">
        <v>45818</v>
      </c>
      <c r="AK27" t="s">
        <v>116</v>
      </c>
      <c r="AL27" s="24">
        <v>45918</v>
      </c>
      <c r="AM27" t="s">
        <v>66</v>
      </c>
      <c r="AN27" t="s">
        <v>116</v>
      </c>
      <c r="AO27" t="s">
        <v>67</v>
      </c>
      <c r="AP27" t="s">
        <v>68</v>
      </c>
      <c r="AQ27" t="s">
        <v>69</v>
      </c>
      <c r="AR27" t="s">
        <v>60</v>
      </c>
      <c r="AS27" t="s">
        <v>60</v>
      </c>
      <c r="AT27" t="s">
        <v>60</v>
      </c>
      <c r="AU27" t="s">
        <v>116</v>
      </c>
    </row>
    <row r="28" spans="1:47">
      <c r="A28" t="s">
        <v>162</v>
      </c>
      <c r="B28" s="24">
        <v>45918</v>
      </c>
      <c r="C28" t="s">
        <v>58</v>
      </c>
      <c r="D28" t="s">
        <v>163</v>
      </c>
      <c r="E28" s="25">
        <v>28720000</v>
      </c>
      <c r="F28" s="26">
        <v>137</v>
      </c>
      <c r="G28" t="s">
        <v>60</v>
      </c>
      <c r="H28" t="s">
        <v>116</v>
      </c>
      <c r="I28" s="25">
        <v>28720000</v>
      </c>
      <c r="J28" t="s">
        <v>60</v>
      </c>
      <c r="K28" s="27"/>
      <c r="L28" t="s">
        <v>60</v>
      </c>
      <c r="M28" t="s">
        <v>60</v>
      </c>
      <c r="N28" t="s">
        <v>60</v>
      </c>
      <c r="O28"/>
      <c r="P28" t="s">
        <v>60</v>
      </c>
      <c r="Q28" s="24">
        <v>45722</v>
      </c>
      <c r="R28" t="s">
        <v>60</v>
      </c>
      <c r="S28" s="25"/>
      <c r="T28" s="26"/>
      <c r="U28" t="s">
        <v>60</v>
      </c>
      <c r="V28" t="s">
        <v>60</v>
      </c>
      <c r="W28" s="25">
        <v>28720000</v>
      </c>
      <c r="X28" s="26">
        <v>137</v>
      </c>
      <c r="Y28" s="25"/>
      <c r="Z28"/>
      <c r="AA28"/>
      <c r="AB28"/>
      <c r="AC28" s="24">
        <v>45751</v>
      </c>
      <c r="AD28" s="24">
        <v>45918</v>
      </c>
      <c r="AE28" t="s">
        <v>164</v>
      </c>
      <c r="AF28" t="s">
        <v>165</v>
      </c>
      <c r="AG28" t="s">
        <v>157</v>
      </c>
      <c r="AH28" s="28"/>
      <c r="AI28" t="s">
        <v>65</v>
      </c>
      <c r="AJ28" s="24">
        <v>45778</v>
      </c>
      <c r="AK28" t="s">
        <v>116</v>
      </c>
      <c r="AL28" s="24">
        <v>45918</v>
      </c>
      <c r="AM28" t="s">
        <v>66</v>
      </c>
      <c r="AN28" t="s">
        <v>116</v>
      </c>
      <c r="AO28" t="s">
        <v>67</v>
      </c>
      <c r="AP28" t="s">
        <v>68</v>
      </c>
      <c r="AQ28" t="s">
        <v>69</v>
      </c>
      <c r="AR28" t="s">
        <v>60</v>
      </c>
      <c r="AS28" t="s">
        <v>60</v>
      </c>
      <c r="AT28" t="s">
        <v>60</v>
      </c>
      <c r="AU28" t="s">
        <v>116</v>
      </c>
    </row>
    <row r="29" spans="1:47">
      <c r="A29" t="s">
        <v>166</v>
      </c>
      <c r="B29" s="24">
        <v>45918</v>
      </c>
      <c r="C29" t="s">
        <v>58</v>
      </c>
      <c r="D29" t="s">
        <v>167</v>
      </c>
      <c r="E29" s="25">
        <v>8028000</v>
      </c>
      <c r="F29" s="26">
        <v>34</v>
      </c>
      <c r="G29" t="s">
        <v>60</v>
      </c>
      <c r="H29" t="s">
        <v>116</v>
      </c>
      <c r="I29" s="25">
        <v>8028000</v>
      </c>
      <c r="J29" t="s">
        <v>60</v>
      </c>
      <c r="K29" s="27"/>
      <c r="L29" t="s">
        <v>60</v>
      </c>
      <c r="M29" t="s">
        <v>60</v>
      </c>
      <c r="N29" t="s">
        <v>60</v>
      </c>
      <c r="O29" s="24">
        <v>45918</v>
      </c>
      <c r="P29" t="s">
        <v>86</v>
      </c>
      <c r="Q29" s="24">
        <v>45681</v>
      </c>
      <c r="R29" t="s">
        <v>60</v>
      </c>
      <c r="S29" s="25">
        <v>8028000</v>
      </c>
      <c r="T29" s="26">
        <v>34</v>
      </c>
      <c r="U29" t="s">
        <v>116</v>
      </c>
      <c r="V29" t="s">
        <v>60</v>
      </c>
      <c r="W29" s="25">
        <v>8028000</v>
      </c>
      <c r="X29" s="26">
        <v>34</v>
      </c>
      <c r="Y29" s="25">
        <v>8028000</v>
      </c>
      <c r="Z29" s="24">
        <v>45918</v>
      </c>
      <c r="AA29"/>
      <c r="AB29"/>
      <c r="AC29" s="24">
        <v>45769</v>
      </c>
      <c r="AD29" s="24">
        <v>45918</v>
      </c>
      <c r="AE29" t="s">
        <v>168</v>
      </c>
      <c r="AF29" t="s">
        <v>1418</v>
      </c>
      <c r="AG29" t="s">
        <v>169</v>
      </c>
      <c r="AH29" s="28">
        <v>5.9299999999999999E-2</v>
      </c>
      <c r="AI29" t="s">
        <v>65</v>
      </c>
      <c r="AJ29" s="24">
        <v>45799</v>
      </c>
      <c r="AK29" t="s">
        <v>116</v>
      </c>
      <c r="AL29" s="24">
        <v>45918</v>
      </c>
      <c r="AM29" t="s">
        <v>66</v>
      </c>
      <c r="AN29" t="s">
        <v>116</v>
      </c>
      <c r="AO29" t="s">
        <v>67</v>
      </c>
      <c r="AP29" t="s">
        <v>68</v>
      </c>
      <c r="AQ29" t="s">
        <v>69</v>
      </c>
      <c r="AR29" t="s">
        <v>60</v>
      </c>
      <c r="AS29" t="s">
        <v>60</v>
      </c>
      <c r="AT29" t="s">
        <v>60</v>
      </c>
      <c r="AU29" t="s">
        <v>116</v>
      </c>
    </row>
    <row r="30" spans="1:47">
      <c r="A30" t="s">
        <v>170</v>
      </c>
      <c r="B30" s="24">
        <v>45918</v>
      </c>
      <c r="C30" t="s">
        <v>114</v>
      </c>
      <c r="D30" t="s">
        <v>171</v>
      </c>
      <c r="E30" s="25">
        <v>6114500</v>
      </c>
      <c r="F30" s="26">
        <v>88</v>
      </c>
      <c r="G30" t="s">
        <v>60</v>
      </c>
      <c r="H30" t="s">
        <v>172</v>
      </c>
      <c r="I30" s="25">
        <v>6114500</v>
      </c>
      <c r="J30" t="s">
        <v>60</v>
      </c>
      <c r="K30" s="27"/>
      <c r="L30" t="s">
        <v>60</v>
      </c>
      <c r="M30" t="s">
        <v>60</v>
      </c>
      <c r="N30" t="s">
        <v>60</v>
      </c>
      <c r="O30" s="24">
        <v>45918</v>
      </c>
      <c r="P30" t="s">
        <v>117</v>
      </c>
      <c r="Q30" s="24">
        <v>45713</v>
      </c>
      <c r="R30" t="s">
        <v>60</v>
      </c>
      <c r="S30" s="25">
        <v>6114500</v>
      </c>
      <c r="T30" s="26">
        <v>88</v>
      </c>
      <c r="U30" t="s">
        <v>172</v>
      </c>
      <c r="V30" t="s">
        <v>60</v>
      </c>
      <c r="W30" s="25">
        <v>6114500</v>
      </c>
      <c r="X30" s="26">
        <v>88</v>
      </c>
      <c r="Y30" s="25">
        <v>6114500</v>
      </c>
      <c r="Z30" s="24">
        <v>45918</v>
      </c>
      <c r="AA30"/>
      <c r="AB30"/>
      <c r="AC30" s="24">
        <v>45799</v>
      </c>
      <c r="AD30" s="24">
        <v>45918</v>
      </c>
      <c r="AE30" t="s">
        <v>173</v>
      </c>
      <c r="AF30" t="s">
        <v>1419</v>
      </c>
      <c r="AG30" t="s">
        <v>174</v>
      </c>
      <c r="AH30" s="28">
        <v>5.9000000000000004E-2</v>
      </c>
      <c r="AI30" t="s">
        <v>120</v>
      </c>
      <c r="AJ30" s="24">
        <v>45839</v>
      </c>
      <c r="AK30" t="s">
        <v>172</v>
      </c>
      <c r="AL30" s="24">
        <v>45918</v>
      </c>
      <c r="AM30" t="s">
        <v>66</v>
      </c>
      <c r="AN30" t="s">
        <v>172</v>
      </c>
      <c r="AO30" t="s">
        <v>67</v>
      </c>
      <c r="AP30" t="s">
        <v>121</v>
      </c>
      <c r="AQ30" t="s">
        <v>69</v>
      </c>
      <c r="AR30" t="s">
        <v>60</v>
      </c>
      <c r="AS30" t="s">
        <v>60</v>
      </c>
      <c r="AT30" t="s">
        <v>60</v>
      </c>
      <c r="AU30" t="s">
        <v>172</v>
      </c>
    </row>
    <row r="31" spans="1:47">
      <c r="A31" t="s">
        <v>175</v>
      </c>
      <c r="B31" s="24">
        <v>45918</v>
      </c>
      <c r="C31" t="s">
        <v>58</v>
      </c>
      <c r="D31" t="s">
        <v>176</v>
      </c>
      <c r="E31" s="25">
        <v>38136000</v>
      </c>
      <c r="F31" s="26">
        <v>79</v>
      </c>
      <c r="G31" t="s">
        <v>60</v>
      </c>
      <c r="H31" t="s">
        <v>177</v>
      </c>
      <c r="I31" s="25">
        <v>38136000</v>
      </c>
      <c r="J31" t="s">
        <v>60</v>
      </c>
      <c r="K31" s="27"/>
      <c r="L31" t="s">
        <v>60</v>
      </c>
      <c r="M31" t="s">
        <v>60</v>
      </c>
      <c r="N31" t="s">
        <v>60</v>
      </c>
      <c r="O31"/>
      <c r="P31" t="s">
        <v>60</v>
      </c>
      <c r="Q31" s="24">
        <v>45687</v>
      </c>
      <c r="R31" t="s">
        <v>60</v>
      </c>
      <c r="S31" s="25"/>
      <c r="T31" s="26"/>
      <c r="U31" t="s">
        <v>60</v>
      </c>
      <c r="V31" t="s">
        <v>60</v>
      </c>
      <c r="W31" s="25">
        <v>38136000</v>
      </c>
      <c r="X31" s="26">
        <v>79</v>
      </c>
      <c r="Y31" s="25"/>
      <c r="Z31"/>
      <c r="AA31"/>
      <c r="AB31"/>
      <c r="AC31" s="24">
        <v>45773</v>
      </c>
      <c r="AD31" s="24">
        <v>45918</v>
      </c>
      <c r="AE31" t="s">
        <v>178</v>
      </c>
      <c r="AF31" t="s">
        <v>179</v>
      </c>
      <c r="AG31" t="s">
        <v>169</v>
      </c>
      <c r="AH31" s="28"/>
      <c r="AI31" t="s">
        <v>65</v>
      </c>
      <c r="AJ31" s="24">
        <v>45825</v>
      </c>
      <c r="AK31" t="s">
        <v>177</v>
      </c>
      <c r="AL31" s="24">
        <v>45918</v>
      </c>
      <c r="AM31" t="s">
        <v>66</v>
      </c>
      <c r="AN31" t="s">
        <v>177</v>
      </c>
      <c r="AO31" t="s">
        <v>67</v>
      </c>
      <c r="AP31" t="s">
        <v>68</v>
      </c>
      <c r="AQ31" t="s">
        <v>69</v>
      </c>
      <c r="AR31" t="s">
        <v>60</v>
      </c>
      <c r="AS31" t="s">
        <v>60</v>
      </c>
      <c r="AT31" t="s">
        <v>60</v>
      </c>
      <c r="AU31" t="s">
        <v>177</v>
      </c>
    </row>
    <row r="32" spans="1:47">
      <c r="A32" t="s">
        <v>180</v>
      </c>
      <c r="B32" s="24">
        <v>45917</v>
      </c>
      <c r="C32" t="s">
        <v>181</v>
      </c>
      <c r="D32" t="s">
        <v>182</v>
      </c>
      <c r="E32" s="25">
        <v>132236300</v>
      </c>
      <c r="F32" s="26">
        <v>127</v>
      </c>
      <c r="G32" t="s">
        <v>60</v>
      </c>
      <c r="H32" t="s">
        <v>183</v>
      </c>
      <c r="I32" s="25">
        <v>132236300</v>
      </c>
      <c r="J32" t="s">
        <v>60</v>
      </c>
      <c r="K32" s="27">
        <v>10</v>
      </c>
      <c r="L32" t="s">
        <v>379</v>
      </c>
      <c r="M32" t="s">
        <v>380</v>
      </c>
      <c r="N32" t="s">
        <v>60</v>
      </c>
      <c r="O32" s="24">
        <v>45917</v>
      </c>
      <c r="P32" t="s">
        <v>184</v>
      </c>
      <c r="Q32"/>
      <c r="R32" t="s">
        <v>60</v>
      </c>
      <c r="S32" s="25">
        <v>132236300</v>
      </c>
      <c r="T32" s="26">
        <v>127</v>
      </c>
      <c r="U32" t="s">
        <v>183</v>
      </c>
      <c r="V32" t="s">
        <v>60</v>
      </c>
      <c r="W32" s="25"/>
      <c r="X32" s="26">
        <v>127</v>
      </c>
      <c r="Y32" s="25"/>
      <c r="Z32"/>
      <c r="AA32"/>
      <c r="AB32"/>
      <c r="AC32" s="24">
        <v>45447</v>
      </c>
      <c r="AD32"/>
      <c r="AE32" t="s">
        <v>185</v>
      </c>
      <c r="AF32" t="s">
        <v>186</v>
      </c>
      <c r="AG32" t="s">
        <v>187</v>
      </c>
      <c r="AH32" s="28">
        <v>6.2400000000000004E-2</v>
      </c>
      <c r="AI32" t="s">
        <v>65</v>
      </c>
      <c r="AJ32" s="24">
        <v>45611</v>
      </c>
      <c r="AK32" t="s">
        <v>183</v>
      </c>
      <c r="AL32" s="24">
        <v>45917</v>
      </c>
      <c r="AM32" t="s">
        <v>188</v>
      </c>
      <c r="AN32" t="s">
        <v>183</v>
      </c>
      <c r="AO32" t="s">
        <v>189</v>
      </c>
      <c r="AP32" t="s">
        <v>68</v>
      </c>
      <c r="AQ32" t="s">
        <v>190</v>
      </c>
      <c r="AR32" t="s">
        <v>60</v>
      </c>
      <c r="AS32" t="s">
        <v>60</v>
      </c>
      <c r="AT32" t="s">
        <v>60</v>
      </c>
      <c r="AU32" t="s">
        <v>60</v>
      </c>
    </row>
    <row r="33" spans="1:47">
      <c r="A33" t="s">
        <v>191</v>
      </c>
      <c r="B33" s="24">
        <v>45917</v>
      </c>
      <c r="C33" t="s">
        <v>58</v>
      </c>
      <c r="D33" t="s">
        <v>192</v>
      </c>
      <c r="E33" s="25">
        <v>26069400</v>
      </c>
      <c r="F33" s="26">
        <v>181</v>
      </c>
      <c r="G33" t="s">
        <v>60</v>
      </c>
      <c r="H33" t="s">
        <v>109</v>
      </c>
      <c r="I33" s="25">
        <v>26069400</v>
      </c>
      <c r="J33" t="s">
        <v>60</v>
      </c>
      <c r="K33" s="27"/>
      <c r="L33" t="s">
        <v>60</v>
      </c>
      <c r="M33" t="s">
        <v>60</v>
      </c>
      <c r="N33" t="s">
        <v>60</v>
      </c>
      <c r="O33" s="24">
        <v>45917</v>
      </c>
      <c r="P33" t="s">
        <v>86</v>
      </c>
      <c r="Q33"/>
      <c r="R33" t="s">
        <v>60</v>
      </c>
      <c r="S33" s="25">
        <v>26069400</v>
      </c>
      <c r="T33" s="26">
        <v>181</v>
      </c>
      <c r="U33" t="s">
        <v>109</v>
      </c>
      <c r="V33" t="s">
        <v>60</v>
      </c>
      <c r="W33" s="25">
        <v>26069400</v>
      </c>
      <c r="X33" s="26">
        <v>181</v>
      </c>
      <c r="Y33" s="25">
        <v>26069400</v>
      </c>
      <c r="Z33" s="24">
        <v>45917</v>
      </c>
      <c r="AA33"/>
      <c r="AB33"/>
      <c r="AC33" s="24">
        <v>45476</v>
      </c>
      <c r="AD33" s="24">
        <v>45917</v>
      </c>
      <c r="AE33" t="s">
        <v>193</v>
      </c>
      <c r="AF33" t="s">
        <v>194</v>
      </c>
      <c r="AG33" t="s">
        <v>195</v>
      </c>
      <c r="AH33" s="28">
        <v>5.9400000000000001E-2</v>
      </c>
      <c r="AI33" t="s">
        <v>65</v>
      </c>
      <c r="AJ33" s="24">
        <v>45547</v>
      </c>
      <c r="AK33" t="s">
        <v>109</v>
      </c>
      <c r="AL33" s="24">
        <v>45917</v>
      </c>
      <c r="AM33" t="s">
        <v>66</v>
      </c>
      <c r="AN33" t="s">
        <v>109</v>
      </c>
      <c r="AO33" t="s">
        <v>67</v>
      </c>
      <c r="AP33" t="s">
        <v>68</v>
      </c>
      <c r="AQ33" t="s">
        <v>69</v>
      </c>
      <c r="AR33" t="s">
        <v>60</v>
      </c>
      <c r="AS33" t="s">
        <v>60</v>
      </c>
      <c r="AT33" t="s">
        <v>60</v>
      </c>
      <c r="AU33" t="s">
        <v>109</v>
      </c>
    </row>
    <row r="34" spans="1:47">
      <c r="A34" t="s">
        <v>196</v>
      </c>
      <c r="B34" s="24">
        <v>45917</v>
      </c>
      <c r="C34" t="s">
        <v>58</v>
      </c>
      <c r="D34" t="s">
        <v>197</v>
      </c>
      <c r="E34" s="25">
        <v>10187400</v>
      </c>
      <c r="F34" s="26">
        <v>90</v>
      </c>
      <c r="G34" t="s">
        <v>60</v>
      </c>
      <c r="H34" t="s">
        <v>99</v>
      </c>
      <c r="I34" s="25">
        <v>10187400</v>
      </c>
      <c r="J34" t="s">
        <v>60</v>
      </c>
      <c r="K34" s="27"/>
      <c r="L34" t="s">
        <v>60</v>
      </c>
      <c r="M34" t="s">
        <v>60</v>
      </c>
      <c r="N34" t="s">
        <v>60</v>
      </c>
      <c r="O34" s="24">
        <v>45917</v>
      </c>
      <c r="P34" t="s">
        <v>86</v>
      </c>
      <c r="Q34" s="24">
        <v>45693</v>
      </c>
      <c r="R34" t="s">
        <v>60</v>
      </c>
      <c r="S34" s="25">
        <v>10187400</v>
      </c>
      <c r="T34" s="26">
        <v>90</v>
      </c>
      <c r="U34" t="s">
        <v>99</v>
      </c>
      <c r="V34" t="s">
        <v>60</v>
      </c>
      <c r="W34" s="25">
        <v>10187400</v>
      </c>
      <c r="X34" s="26">
        <v>90</v>
      </c>
      <c r="Y34" s="25">
        <v>10187400</v>
      </c>
      <c r="Z34" s="24">
        <v>45917</v>
      </c>
      <c r="AA34"/>
      <c r="AB34"/>
      <c r="AC34" s="24">
        <v>45806</v>
      </c>
      <c r="AD34" s="24">
        <v>45917</v>
      </c>
      <c r="AE34" t="s">
        <v>198</v>
      </c>
      <c r="AF34" t="s">
        <v>199</v>
      </c>
      <c r="AG34" t="s">
        <v>200</v>
      </c>
      <c r="AH34" s="28">
        <v>6.2300000000000001E-2</v>
      </c>
      <c r="AI34" t="s">
        <v>65</v>
      </c>
      <c r="AJ34" s="24">
        <v>45839</v>
      </c>
      <c r="AK34" t="s">
        <v>99</v>
      </c>
      <c r="AL34" s="24">
        <v>45917</v>
      </c>
      <c r="AM34" t="s">
        <v>66</v>
      </c>
      <c r="AN34" t="s">
        <v>99</v>
      </c>
      <c r="AO34" t="s">
        <v>67</v>
      </c>
      <c r="AP34" t="s">
        <v>68</v>
      </c>
      <c r="AQ34" t="s">
        <v>69</v>
      </c>
      <c r="AR34" t="s">
        <v>60</v>
      </c>
      <c r="AS34" t="s">
        <v>60</v>
      </c>
      <c r="AT34" t="s">
        <v>60</v>
      </c>
      <c r="AU34" t="s">
        <v>99</v>
      </c>
    </row>
    <row r="35" spans="1:47">
      <c r="A35" t="s">
        <v>201</v>
      </c>
      <c r="B35" s="24">
        <v>45916</v>
      </c>
      <c r="C35" t="s">
        <v>114</v>
      </c>
      <c r="D35" t="s">
        <v>202</v>
      </c>
      <c r="E35" s="25">
        <v>15600000</v>
      </c>
      <c r="F35" s="26">
        <v>68</v>
      </c>
      <c r="G35" t="s">
        <v>60</v>
      </c>
      <c r="H35" t="s">
        <v>203</v>
      </c>
      <c r="I35" s="25">
        <v>15600000</v>
      </c>
      <c r="J35" t="s">
        <v>60</v>
      </c>
      <c r="K35" s="27"/>
      <c r="L35" t="s">
        <v>60</v>
      </c>
      <c r="M35" t="s">
        <v>60</v>
      </c>
      <c r="N35" t="s">
        <v>60</v>
      </c>
      <c r="O35" s="24">
        <v>45916</v>
      </c>
      <c r="P35" t="s">
        <v>117</v>
      </c>
      <c r="Q35" s="24">
        <v>45716</v>
      </c>
      <c r="R35" t="s">
        <v>60</v>
      </c>
      <c r="S35" s="25">
        <v>15600000</v>
      </c>
      <c r="T35" s="26">
        <v>68</v>
      </c>
      <c r="U35" t="s">
        <v>203</v>
      </c>
      <c r="V35" t="s">
        <v>60</v>
      </c>
      <c r="W35" s="25">
        <v>15600000</v>
      </c>
      <c r="X35" s="26">
        <v>68</v>
      </c>
      <c r="Y35" s="25">
        <v>15600000</v>
      </c>
      <c r="Z35" s="24">
        <v>45916</v>
      </c>
      <c r="AA35"/>
      <c r="AB35"/>
      <c r="AC35" s="24">
        <v>45807</v>
      </c>
      <c r="AD35" s="24">
        <v>45916</v>
      </c>
      <c r="AE35" t="s">
        <v>204</v>
      </c>
      <c r="AF35" t="s">
        <v>205</v>
      </c>
      <c r="AG35" t="s">
        <v>206</v>
      </c>
      <c r="AH35" s="28">
        <v>5.8899999999999994E-2</v>
      </c>
      <c r="AI35" t="s">
        <v>120</v>
      </c>
      <c r="AJ35" s="24">
        <v>45839</v>
      </c>
      <c r="AK35" t="s">
        <v>203</v>
      </c>
      <c r="AL35" s="24">
        <v>45916</v>
      </c>
      <c r="AM35" t="s">
        <v>66</v>
      </c>
      <c r="AN35" t="s">
        <v>203</v>
      </c>
      <c r="AO35" t="s">
        <v>67</v>
      </c>
      <c r="AP35" t="s">
        <v>121</v>
      </c>
      <c r="AQ35" t="s">
        <v>69</v>
      </c>
      <c r="AR35" t="s">
        <v>60</v>
      </c>
      <c r="AS35" t="s">
        <v>60</v>
      </c>
      <c r="AT35" t="s">
        <v>60</v>
      </c>
      <c r="AU35" t="s">
        <v>203</v>
      </c>
    </row>
    <row r="36" spans="1:47">
      <c r="A36" t="s">
        <v>207</v>
      </c>
      <c r="B36" s="24">
        <v>45916</v>
      </c>
      <c r="C36" t="s">
        <v>208</v>
      </c>
      <c r="D36" t="s">
        <v>209</v>
      </c>
      <c r="E36" s="25">
        <v>26882900</v>
      </c>
      <c r="F36" s="26">
        <v>208</v>
      </c>
      <c r="G36" t="s">
        <v>60</v>
      </c>
      <c r="H36" t="s">
        <v>172</v>
      </c>
      <c r="I36" s="25">
        <v>26882900</v>
      </c>
      <c r="J36" t="s">
        <v>60</v>
      </c>
      <c r="K36" s="27"/>
      <c r="L36" t="s">
        <v>60</v>
      </c>
      <c r="M36" t="s">
        <v>60</v>
      </c>
      <c r="N36" t="s">
        <v>60</v>
      </c>
      <c r="O36" s="24">
        <v>45916</v>
      </c>
      <c r="P36" t="s">
        <v>210</v>
      </c>
      <c r="Q36" s="24">
        <v>45733</v>
      </c>
      <c r="R36" t="s">
        <v>60</v>
      </c>
      <c r="S36" s="25">
        <v>26882900</v>
      </c>
      <c r="T36" s="26">
        <v>208</v>
      </c>
      <c r="U36" t="s">
        <v>172</v>
      </c>
      <c r="V36" t="s">
        <v>60</v>
      </c>
      <c r="W36" s="25">
        <v>26882900</v>
      </c>
      <c r="X36" s="26">
        <v>208</v>
      </c>
      <c r="Y36" s="25">
        <v>26882900</v>
      </c>
      <c r="Z36" s="24">
        <v>45916</v>
      </c>
      <c r="AA36"/>
      <c r="AB36"/>
      <c r="AC36" s="24">
        <v>45812</v>
      </c>
      <c r="AD36" s="24">
        <v>45916</v>
      </c>
      <c r="AE36" t="s">
        <v>211</v>
      </c>
      <c r="AF36" t="s">
        <v>212</v>
      </c>
      <c r="AG36" t="s">
        <v>213</v>
      </c>
      <c r="AH36" s="28">
        <v>5.8700000000000002E-2</v>
      </c>
      <c r="AI36" t="s">
        <v>214</v>
      </c>
      <c r="AJ36" s="24">
        <v>45860</v>
      </c>
      <c r="AK36" t="s">
        <v>172</v>
      </c>
      <c r="AL36" s="24">
        <v>45916</v>
      </c>
      <c r="AM36" t="s">
        <v>66</v>
      </c>
      <c r="AN36" t="s">
        <v>172</v>
      </c>
      <c r="AO36" t="s">
        <v>67</v>
      </c>
      <c r="AP36" t="s">
        <v>215</v>
      </c>
      <c r="AQ36" t="s">
        <v>69</v>
      </c>
      <c r="AR36" t="s">
        <v>60</v>
      </c>
      <c r="AS36" t="s">
        <v>60</v>
      </c>
      <c r="AT36" t="s">
        <v>60</v>
      </c>
      <c r="AU36" t="s">
        <v>172</v>
      </c>
    </row>
    <row r="37" spans="1:47">
      <c r="A37" t="s">
        <v>216</v>
      </c>
      <c r="B37" s="24">
        <v>45911</v>
      </c>
      <c r="C37" t="s">
        <v>114</v>
      </c>
      <c r="D37" t="s">
        <v>217</v>
      </c>
      <c r="E37" s="25">
        <v>7955300</v>
      </c>
      <c r="F37" s="26">
        <v>200</v>
      </c>
      <c r="G37" t="s">
        <v>60</v>
      </c>
      <c r="H37" t="s">
        <v>129</v>
      </c>
      <c r="I37" s="25">
        <v>7955300</v>
      </c>
      <c r="J37" t="s">
        <v>60</v>
      </c>
      <c r="K37" s="27"/>
      <c r="L37" t="s">
        <v>60</v>
      </c>
      <c r="M37" t="s">
        <v>60</v>
      </c>
      <c r="N37" t="s">
        <v>60</v>
      </c>
      <c r="O37" s="24">
        <v>45911</v>
      </c>
      <c r="P37" t="s">
        <v>117</v>
      </c>
      <c r="Q37" s="24">
        <v>45695</v>
      </c>
      <c r="R37" t="s">
        <v>60</v>
      </c>
      <c r="S37" s="25">
        <v>7955300</v>
      </c>
      <c r="T37" s="26">
        <v>200</v>
      </c>
      <c r="U37" t="s">
        <v>129</v>
      </c>
      <c r="V37" t="s">
        <v>60</v>
      </c>
      <c r="W37" s="25">
        <v>7955300</v>
      </c>
      <c r="X37" s="26">
        <v>200</v>
      </c>
      <c r="Y37" s="25">
        <v>7955300</v>
      </c>
      <c r="Z37" s="24">
        <v>45911</v>
      </c>
      <c r="AA37"/>
      <c r="AB37"/>
      <c r="AC37" s="24">
        <v>45790</v>
      </c>
      <c r="AD37" s="24">
        <v>45911</v>
      </c>
      <c r="AE37" t="s">
        <v>218</v>
      </c>
      <c r="AF37" t="s">
        <v>219</v>
      </c>
      <c r="AG37" t="s">
        <v>220</v>
      </c>
      <c r="AH37" s="28">
        <v>6.2100000000000002E-2</v>
      </c>
      <c r="AI37" t="s">
        <v>120</v>
      </c>
      <c r="AJ37" s="24">
        <v>45820</v>
      </c>
      <c r="AK37" t="s">
        <v>129</v>
      </c>
      <c r="AL37" s="24">
        <v>45911</v>
      </c>
      <c r="AM37" t="s">
        <v>66</v>
      </c>
      <c r="AN37" t="s">
        <v>129</v>
      </c>
      <c r="AO37" t="s">
        <v>67</v>
      </c>
      <c r="AP37" t="s">
        <v>121</v>
      </c>
      <c r="AQ37" t="s">
        <v>69</v>
      </c>
      <c r="AR37" t="s">
        <v>60</v>
      </c>
      <c r="AS37" t="s">
        <v>60</v>
      </c>
      <c r="AT37" t="s">
        <v>60</v>
      </c>
      <c r="AU37" t="s">
        <v>129</v>
      </c>
    </row>
    <row r="38" spans="1:47">
      <c r="A38" t="s">
        <v>221</v>
      </c>
      <c r="B38" s="24">
        <v>45911</v>
      </c>
      <c r="C38" t="s">
        <v>58</v>
      </c>
      <c r="D38" t="s">
        <v>222</v>
      </c>
      <c r="E38" s="25">
        <v>38000000</v>
      </c>
      <c r="F38" s="26">
        <v>62</v>
      </c>
      <c r="G38" t="s">
        <v>60</v>
      </c>
      <c r="H38" t="s">
        <v>72</v>
      </c>
      <c r="I38" s="25">
        <v>38000000</v>
      </c>
      <c r="J38" t="s">
        <v>60</v>
      </c>
      <c r="K38" s="27"/>
      <c r="L38" t="s">
        <v>60</v>
      </c>
      <c r="M38" t="s">
        <v>60</v>
      </c>
      <c r="N38" t="s">
        <v>60</v>
      </c>
      <c r="O38" s="24">
        <v>45911</v>
      </c>
      <c r="P38" t="s">
        <v>86</v>
      </c>
      <c r="Q38" s="24">
        <v>45649</v>
      </c>
      <c r="R38" t="s">
        <v>60</v>
      </c>
      <c r="S38" s="25">
        <v>38000000</v>
      </c>
      <c r="T38" s="26">
        <v>62</v>
      </c>
      <c r="U38" t="s">
        <v>72</v>
      </c>
      <c r="V38" t="s">
        <v>60</v>
      </c>
      <c r="W38" s="25">
        <v>38000000</v>
      </c>
      <c r="X38" s="26">
        <v>62</v>
      </c>
      <c r="Y38" s="25">
        <v>38000000</v>
      </c>
      <c r="Z38" s="24">
        <v>45911</v>
      </c>
      <c r="AA38"/>
      <c r="AB38"/>
      <c r="AC38" s="24">
        <v>45735</v>
      </c>
      <c r="AD38" s="24">
        <v>45911</v>
      </c>
      <c r="AE38" t="s">
        <v>223</v>
      </c>
      <c r="AF38" t="s">
        <v>224</v>
      </c>
      <c r="AG38" t="s">
        <v>126</v>
      </c>
      <c r="AH38" s="28">
        <v>5.7599999999999998E-2</v>
      </c>
      <c r="AI38" t="s">
        <v>65</v>
      </c>
      <c r="AJ38" s="24">
        <v>45798</v>
      </c>
      <c r="AK38" t="s">
        <v>72</v>
      </c>
      <c r="AL38" s="24">
        <v>45911</v>
      </c>
      <c r="AM38" t="s">
        <v>66</v>
      </c>
      <c r="AN38" t="s">
        <v>72</v>
      </c>
      <c r="AO38" t="s">
        <v>67</v>
      </c>
      <c r="AP38" t="s">
        <v>68</v>
      </c>
      <c r="AQ38" t="s">
        <v>69</v>
      </c>
      <c r="AR38" t="s">
        <v>60</v>
      </c>
      <c r="AS38" t="s">
        <v>60</v>
      </c>
      <c r="AT38" t="s">
        <v>60</v>
      </c>
      <c r="AU38" t="s">
        <v>72</v>
      </c>
    </row>
    <row r="39" spans="1:47">
      <c r="A39" t="s">
        <v>225</v>
      </c>
      <c r="B39" s="24">
        <v>45911</v>
      </c>
      <c r="C39" t="s">
        <v>114</v>
      </c>
      <c r="D39" t="s">
        <v>226</v>
      </c>
      <c r="E39" s="25">
        <v>8995000</v>
      </c>
      <c r="F39" s="26">
        <v>48</v>
      </c>
      <c r="G39" t="s">
        <v>60</v>
      </c>
      <c r="H39" t="s">
        <v>139</v>
      </c>
      <c r="I39" s="25">
        <v>8995000</v>
      </c>
      <c r="J39" t="s">
        <v>60</v>
      </c>
      <c r="K39" s="27"/>
      <c r="L39" t="s">
        <v>60</v>
      </c>
      <c r="M39" t="s">
        <v>60</v>
      </c>
      <c r="N39" t="s">
        <v>60</v>
      </c>
      <c r="O39" s="24">
        <v>45911</v>
      </c>
      <c r="P39" t="s">
        <v>117</v>
      </c>
      <c r="Q39" s="24">
        <v>45779</v>
      </c>
      <c r="R39" t="s">
        <v>60</v>
      </c>
      <c r="S39" s="25">
        <v>8995000</v>
      </c>
      <c r="T39" s="26">
        <v>48</v>
      </c>
      <c r="U39" t="s">
        <v>139</v>
      </c>
      <c r="V39" t="s">
        <v>60</v>
      </c>
      <c r="W39" s="25">
        <v>8995000</v>
      </c>
      <c r="X39" s="26">
        <v>48</v>
      </c>
      <c r="Y39" s="25">
        <v>8995000</v>
      </c>
      <c r="Z39" s="24">
        <v>45911</v>
      </c>
      <c r="AA39"/>
      <c r="AB39"/>
      <c r="AC39" s="24">
        <v>45828</v>
      </c>
      <c r="AD39" s="24">
        <v>45911</v>
      </c>
      <c r="AE39" t="s">
        <v>227</v>
      </c>
      <c r="AF39" t="s">
        <v>228</v>
      </c>
      <c r="AG39" t="s">
        <v>206</v>
      </c>
      <c r="AH39" s="28">
        <v>6.2E-2</v>
      </c>
      <c r="AI39" t="s">
        <v>120</v>
      </c>
      <c r="AJ39" s="24">
        <v>45832</v>
      </c>
      <c r="AK39" t="s">
        <v>139</v>
      </c>
      <c r="AL39" s="24">
        <v>45911</v>
      </c>
      <c r="AM39" t="s">
        <v>66</v>
      </c>
      <c r="AN39" t="s">
        <v>139</v>
      </c>
      <c r="AO39" t="s">
        <v>67</v>
      </c>
      <c r="AP39" t="s">
        <v>121</v>
      </c>
      <c r="AQ39" t="s">
        <v>69</v>
      </c>
      <c r="AR39" t="s">
        <v>60</v>
      </c>
      <c r="AS39" t="s">
        <v>60</v>
      </c>
      <c r="AT39" t="s">
        <v>60</v>
      </c>
      <c r="AU39" t="s">
        <v>139</v>
      </c>
    </row>
    <row r="40" spans="1:47">
      <c r="A40" t="s">
        <v>229</v>
      </c>
      <c r="B40" s="24">
        <v>45910</v>
      </c>
      <c r="C40" t="s">
        <v>114</v>
      </c>
      <c r="D40" t="s">
        <v>230</v>
      </c>
      <c r="E40" s="25">
        <v>4328000</v>
      </c>
      <c r="F40" s="26">
        <v>46</v>
      </c>
      <c r="G40" t="s">
        <v>60</v>
      </c>
      <c r="H40" t="s">
        <v>72</v>
      </c>
      <c r="I40" s="25">
        <v>4328000</v>
      </c>
      <c r="J40" t="s">
        <v>60</v>
      </c>
      <c r="K40" s="27"/>
      <c r="L40" t="s">
        <v>60</v>
      </c>
      <c r="M40" t="s">
        <v>60</v>
      </c>
      <c r="N40" t="s">
        <v>60</v>
      </c>
      <c r="O40" s="24">
        <v>45910</v>
      </c>
      <c r="P40" t="s">
        <v>117</v>
      </c>
      <c r="Q40" s="24">
        <v>45709</v>
      </c>
      <c r="R40" t="s">
        <v>60</v>
      </c>
      <c r="S40" s="25">
        <v>4328000</v>
      </c>
      <c r="T40" s="26">
        <v>46</v>
      </c>
      <c r="U40" t="s">
        <v>72</v>
      </c>
      <c r="V40" t="s">
        <v>60</v>
      </c>
      <c r="W40" s="25">
        <v>4328000</v>
      </c>
      <c r="X40" s="26">
        <v>46</v>
      </c>
      <c r="Y40" s="25">
        <v>4328000</v>
      </c>
      <c r="Z40" s="24">
        <v>45910</v>
      </c>
      <c r="AA40"/>
      <c r="AB40"/>
      <c r="AC40" s="24">
        <v>45800</v>
      </c>
      <c r="AD40" s="24">
        <v>45910</v>
      </c>
      <c r="AE40" t="s">
        <v>231</v>
      </c>
      <c r="AF40" t="s">
        <v>232</v>
      </c>
      <c r="AG40" t="s">
        <v>233</v>
      </c>
      <c r="AH40" s="28">
        <v>5.7000000000000002E-2</v>
      </c>
      <c r="AI40" t="s">
        <v>120</v>
      </c>
      <c r="AJ40" s="24">
        <v>45832</v>
      </c>
      <c r="AK40" t="s">
        <v>72</v>
      </c>
      <c r="AL40" s="24">
        <v>45910</v>
      </c>
      <c r="AM40" t="s">
        <v>66</v>
      </c>
      <c r="AN40" t="s">
        <v>72</v>
      </c>
      <c r="AO40" t="s">
        <v>67</v>
      </c>
      <c r="AP40" t="s">
        <v>121</v>
      </c>
      <c r="AQ40" t="s">
        <v>69</v>
      </c>
      <c r="AR40" t="s">
        <v>60</v>
      </c>
      <c r="AS40" t="s">
        <v>60</v>
      </c>
      <c r="AT40" t="s">
        <v>60</v>
      </c>
      <c r="AU40" t="s">
        <v>72</v>
      </c>
    </row>
    <row r="41" spans="1:47">
      <c r="A41" t="s">
        <v>234</v>
      </c>
      <c r="B41" s="24">
        <v>45910</v>
      </c>
      <c r="C41" t="s">
        <v>208</v>
      </c>
      <c r="D41" t="s">
        <v>235</v>
      </c>
      <c r="E41" s="25">
        <v>9029100</v>
      </c>
      <c r="F41" s="26">
        <v>146</v>
      </c>
      <c r="G41" t="s">
        <v>60</v>
      </c>
      <c r="H41" t="s">
        <v>85</v>
      </c>
      <c r="I41" s="25">
        <v>9029100</v>
      </c>
      <c r="J41" t="s">
        <v>60</v>
      </c>
      <c r="K41" s="27"/>
      <c r="L41" t="s">
        <v>60</v>
      </c>
      <c r="M41" t="s">
        <v>60</v>
      </c>
      <c r="N41" t="s">
        <v>60</v>
      </c>
      <c r="O41" s="24">
        <v>45910</v>
      </c>
      <c r="P41" t="s">
        <v>210</v>
      </c>
      <c r="Q41" s="24">
        <v>45706</v>
      </c>
      <c r="R41" t="s">
        <v>60</v>
      </c>
      <c r="S41" s="25">
        <v>9029100</v>
      </c>
      <c r="T41" s="26">
        <v>146</v>
      </c>
      <c r="U41" t="s">
        <v>85</v>
      </c>
      <c r="V41" t="s">
        <v>60</v>
      </c>
      <c r="W41" s="25">
        <v>9029100</v>
      </c>
      <c r="X41" s="26">
        <v>146</v>
      </c>
      <c r="Y41" s="25">
        <v>9029100</v>
      </c>
      <c r="Z41" s="24">
        <v>45910</v>
      </c>
      <c r="AA41"/>
      <c r="AB41"/>
      <c r="AC41" s="24">
        <v>45798</v>
      </c>
      <c r="AD41" s="24">
        <v>45910</v>
      </c>
      <c r="AE41" t="s">
        <v>236</v>
      </c>
      <c r="AF41" t="s">
        <v>237</v>
      </c>
      <c r="AG41" t="s">
        <v>106</v>
      </c>
      <c r="AH41" s="28">
        <v>5.9400000000000001E-2</v>
      </c>
      <c r="AI41" t="s">
        <v>214</v>
      </c>
      <c r="AJ41" s="24">
        <v>45833</v>
      </c>
      <c r="AK41" t="s">
        <v>85</v>
      </c>
      <c r="AL41" s="24">
        <v>45910</v>
      </c>
      <c r="AM41" t="s">
        <v>66</v>
      </c>
      <c r="AN41" t="s">
        <v>85</v>
      </c>
      <c r="AO41" t="s">
        <v>67</v>
      </c>
      <c r="AP41" t="s">
        <v>215</v>
      </c>
      <c r="AQ41" t="s">
        <v>69</v>
      </c>
      <c r="AR41" t="s">
        <v>60</v>
      </c>
      <c r="AS41" t="s">
        <v>60</v>
      </c>
      <c r="AT41" t="s">
        <v>60</v>
      </c>
      <c r="AU41" t="s">
        <v>85</v>
      </c>
    </row>
    <row r="42" spans="1:47">
      <c r="A42" t="s">
        <v>238</v>
      </c>
      <c r="B42" s="24">
        <v>45910</v>
      </c>
      <c r="C42" t="s">
        <v>58</v>
      </c>
      <c r="D42" t="s">
        <v>239</v>
      </c>
      <c r="E42" s="25">
        <v>37920000</v>
      </c>
      <c r="F42" s="26">
        <v>258</v>
      </c>
      <c r="G42" t="s">
        <v>60</v>
      </c>
      <c r="H42" t="s">
        <v>116</v>
      </c>
      <c r="I42" s="25">
        <v>37920000</v>
      </c>
      <c r="J42" t="s">
        <v>60</v>
      </c>
      <c r="K42" s="27"/>
      <c r="L42" t="s">
        <v>60</v>
      </c>
      <c r="M42" t="s">
        <v>60</v>
      </c>
      <c r="N42" t="s">
        <v>60</v>
      </c>
      <c r="O42" s="24">
        <v>45910</v>
      </c>
      <c r="P42" t="s">
        <v>86</v>
      </c>
      <c r="Q42" s="24">
        <v>45700</v>
      </c>
      <c r="R42" t="s">
        <v>60</v>
      </c>
      <c r="S42" s="25">
        <v>37920000</v>
      </c>
      <c r="T42" s="26">
        <v>258</v>
      </c>
      <c r="U42" t="s">
        <v>116</v>
      </c>
      <c r="V42" t="s">
        <v>60</v>
      </c>
      <c r="W42" s="25">
        <v>37920000</v>
      </c>
      <c r="X42" s="26">
        <v>258</v>
      </c>
      <c r="Y42" s="25">
        <v>37920000</v>
      </c>
      <c r="Z42" s="24">
        <v>45910</v>
      </c>
      <c r="AA42"/>
      <c r="AB42"/>
      <c r="AC42" s="24">
        <v>45786</v>
      </c>
      <c r="AD42" s="24">
        <v>45910</v>
      </c>
      <c r="AE42" t="s">
        <v>240</v>
      </c>
      <c r="AF42" t="s">
        <v>1420</v>
      </c>
      <c r="AG42" t="s">
        <v>112</v>
      </c>
      <c r="AH42" s="28">
        <v>5.7599999999999998E-2</v>
      </c>
      <c r="AI42" t="s">
        <v>65</v>
      </c>
      <c r="AJ42" s="24">
        <v>45813</v>
      </c>
      <c r="AK42" t="s">
        <v>116</v>
      </c>
      <c r="AL42" s="24">
        <v>45910</v>
      </c>
      <c r="AM42" t="s">
        <v>66</v>
      </c>
      <c r="AN42" t="s">
        <v>116</v>
      </c>
      <c r="AO42" t="s">
        <v>67</v>
      </c>
      <c r="AP42" t="s">
        <v>68</v>
      </c>
      <c r="AQ42" t="s">
        <v>69</v>
      </c>
      <c r="AR42" t="s">
        <v>60</v>
      </c>
      <c r="AS42" t="s">
        <v>60</v>
      </c>
      <c r="AT42" t="s">
        <v>60</v>
      </c>
      <c r="AU42" t="s">
        <v>116</v>
      </c>
    </row>
    <row r="43" spans="1:47">
      <c r="A43" t="s">
        <v>241</v>
      </c>
      <c r="B43" s="24">
        <v>45903</v>
      </c>
      <c r="C43" t="s">
        <v>58</v>
      </c>
      <c r="D43" t="s">
        <v>242</v>
      </c>
      <c r="E43" s="25">
        <v>19309700</v>
      </c>
      <c r="F43" s="26">
        <v>127</v>
      </c>
      <c r="G43" t="s">
        <v>60</v>
      </c>
      <c r="H43" t="s">
        <v>116</v>
      </c>
      <c r="I43" s="25">
        <v>19309700</v>
      </c>
      <c r="J43" t="s">
        <v>60</v>
      </c>
      <c r="K43" s="27"/>
      <c r="L43" t="s">
        <v>60</v>
      </c>
      <c r="M43" t="s">
        <v>60</v>
      </c>
      <c r="N43" t="s">
        <v>60</v>
      </c>
      <c r="O43" s="24">
        <v>45903</v>
      </c>
      <c r="P43" t="s">
        <v>86</v>
      </c>
      <c r="Q43" s="24">
        <v>45644</v>
      </c>
      <c r="R43" t="s">
        <v>60</v>
      </c>
      <c r="S43" s="25">
        <v>19309700</v>
      </c>
      <c r="T43" s="26">
        <v>0</v>
      </c>
      <c r="U43" t="s">
        <v>116</v>
      </c>
      <c r="V43" t="s">
        <v>60</v>
      </c>
      <c r="W43" s="25">
        <v>19309700</v>
      </c>
      <c r="X43" s="26">
        <v>127</v>
      </c>
      <c r="Y43" s="25">
        <v>19309700</v>
      </c>
      <c r="Z43" s="24">
        <v>45903</v>
      </c>
      <c r="AA43"/>
      <c r="AB43"/>
      <c r="AC43" s="24">
        <v>45769</v>
      </c>
      <c r="AD43" s="24">
        <v>45903</v>
      </c>
      <c r="AE43" t="s">
        <v>243</v>
      </c>
      <c r="AF43" t="s">
        <v>244</v>
      </c>
      <c r="AG43" t="s">
        <v>74</v>
      </c>
      <c r="AH43" s="28">
        <v>6.4199999999999993E-2</v>
      </c>
      <c r="AI43" t="s">
        <v>65</v>
      </c>
      <c r="AJ43" s="24">
        <v>45798</v>
      </c>
      <c r="AK43" t="s">
        <v>116</v>
      </c>
      <c r="AL43" s="24">
        <v>45903</v>
      </c>
      <c r="AM43" t="s">
        <v>66</v>
      </c>
      <c r="AN43" t="s">
        <v>116</v>
      </c>
      <c r="AO43" t="s">
        <v>67</v>
      </c>
      <c r="AP43" t="s">
        <v>68</v>
      </c>
      <c r="AQ43" t="s">
        <v>69</v>
      </c>
      <c r="AR43" t="s">
        <v>60</v>
      </c>
      <c r="AS43" t="s">
        <v>60</v>
      </c>
      <c r="AT43" t="s">
        <v>60</v>
      </c>
      <c r="AU43" t="s">
        <v>116</v>
      </c>
    </row>
    <row r="44" spans="1:47">
      <c r="A44" t="s">
        <v>245</v>
      </c>
      <c r="B44" s="24">
        <v>45903</v>
      </c>
      <c r="C44" t="s">
        <v>208</v>
      </c>
      <c r="D44" t="s">
        <v>246</v>
      </c>
      <c r="E44" s="25">
        <v>12548000</v>
      </c>
      <c r="F44" s="26">
        <v>213</v>
      </c>
      <c r="G44" t="s">
        <v>60</v>
      </c>
      <c r="H44" t="s">
        <v>85</v>
      </c>
      <c r="I44" s="25">
        <v>12548000</v>
      </c>
      <c r="J44" t="s">
        <v>60</v>
      </c>
      <c r="K44" s="27"/>
      <c r="L44" t="s">
        <v>60</v>
      </c>
      <c r="M44" t="s">
        <v>60</v>
      </c>
      <c r="N44" t="s">
        <v>60</v>
      </c>
      <c r="O44" s="24">
        <v>45903</v>
      </c>
      <c r="P44" t="s">
        <v>210</v>
      </c>
      <c r="Q44" s="24">
        <v>45632</v>
      </c>
      <c r="R44" t="s">
        <v>60</v>
      </c>
      <c r="S44" s="25">
        <v>12548000</v>
      </c>
      <c r="T44" s="26">
        <v>213</v>
      </c>
      <c r="U44" t="s">
        <v>85</v>
      </c>
      <c r="V44" t="s">
        <v>60</v>
      </c>
      <c r="W44" s="25">
        <v>12548000</v>
      </c>
      <c r="X44" s="26">
        <v>213</v>
      </c>
      <c r="Y44" s="25">
        <v>12548000</v>
      </c>
      <c r="Z44" s="24">
        <v>45903</v>
      </c>
      <c r="AA44"/>
      <c r="AB44"/>
      <c r="AC44" s="24">
        <v>45727</v>
      </c>
      <c r="AD44" s="24">
        <v>45903</v>
      </c>
      <c r="AE44" t="s">
        <v>247</v>
      </c>
      <c r="AF44" t="s">
        <v>248</v>
      </c>
      <c r="AG44" t="s">
        <v>112</v>
      </c>
      <c r="AH44" s="28">
        <v>5.6500000000000002E-2</v>
      </c>
      <c r="AI44" t="s">
        <v>120</v>
      </c>
      <c r="AJ44" s="24">
        <v>45790</v>
      </c>
      <c r="AK44" t="s">
        <v>85</v>
      </c>
      <c r="AL44" s="24">
        <v>45903</v>
      </c>
      <c r="AM44" t="s">
        <v>66</v>
      </c>
      <c r="AN44" t="s">
        <v>85</v>
      </c>
      <c r="AO44" t="s">
        <v>67</v>
      </c>
      <c r="AP44" t="s">
        <v>215</v>
      </c>
      <c r="AQ44" t="s">
        <v>69</v>
      </c>
      <c r="AR44" t="s">
        <v>60</v>
      </c>
      <c r="AS44" t="s">
        <v>60</v>
      </c>
      <c r="AT44" t="s">
        <v>60</v>
      </c>
      <c r="AU44" t="s">
        <v>85</v>
      </c>
    </row>
    <row r="45" spans="1:47">
      <c r="A45" t="s">
        <v>249</v>
      </c>
      <c r="B45" s="24">
        <v>45898</v>
      </c>
      <c r="C45" t="s">
        <v>58</v>
      </c>
      <c r="D45" t="s">
        <v>250</v>
      </c>
      <c r="E45" s="25">
        <v>24880000</v>
      </c>
      <c r="F45" s="26">
        <v>82</v>
      </c>
      <c r="G45" t="s">
        <v>60</v>
      </c>
      <c r="H45" t="s">
        <v>116</v>
      </c>
      <c r="I45" s="25">
        <v>24880000</v>
      </c>
      <c r="J45" t="s">
        <v>60</v>
      </c>
      <c r="K45" s="27"/>
      <c r="L45" t="s">
        <v>60</v>
      </c>
      <c r="M45" t="s">
        <v>60</v>
      </c>
      <c r="N45" t="s">
        <v>60</v>
      </c>
      <c r="O45" s="24">
        <v>45898</v>
      </c>
      <c r="P45" t="s">
        <v>86</v>
      </c>
      <c r="Q45" s="24">
        <v>45720</v>
      </c>
      <c r="R45" t="s">
        <v>60</v>
      </c>
      <c r="S45" s="25">
        <v>24880000</v>
      </c>
      <c r="T45" s="26">
        <v>82</v>
      </c>
      <c r="U45" t="s">
        <v>116</v>
      </c>
      <c r="V45" t="s">
        <v>60</v>
      </c>
      <c r="W45" s="25">
        <v>24880000</v>
      </c>
      <c r="X45" s="26">
        <v>82</v>
      </c>
      <c r="Y45" s="25">
        <v>24880000</v>
      </c>
      <c r="Z45" s="24">
        <v>45898</v>
      </c>
      <c r="AA45"/>
      <c r="AB45"/>
      <c r="AC45" s="24">
        <v>45762</v>
      </c>
      <c r="AD45" s="24">
        <v>45898</v>
      </c>
      <c r="AE45" t="s">
        <v>251</v>
      </c>
      <c r="AF45" t="s">
        <v>1421</v>
      </c>
      <c r="AG45" t="s">
        <v>126</v>
      </c>
      <c r="AH45" s="28">
        <v>5.8200000000000002E-2</v>
      </c>
      <c r="AI45" t="s">
        <v>65</v>
      </c>
      <c r="AJ45" s="24">
        <v>45797</v>
      </c>
      <c r="AK45" t="s">
        <v>116</v>
      </c>
      <c r="AL45" s="24">
        <v>45898</v>
      </c>
      <c r="AM45" t="s">
        <v>66</v>
      </c>
      <c r="AN45" t="s">
        <v>116</v>
      </c>
      <c r="AO45" t="s">
        <v>67</v>
      </c>
      <c r="AP45" t="s">
        <v>68</v>
      </c>
      <c r="AQ45" t="s">
        <v>69</v>
      </c>
      <c r="AR45" t="s">
        <v>60</v>
      </c>
      <c r="AS45" t="s">
        <v>60</v>
      </c>
      <c r="AT45" t="s">
        <v>60</v>
      </c>
      <c r="AU45" t="s">
        <v>116</v>
      </c>
    </row>
    <row r="46" spans="1:47">
      <c r="A46" t="s">
        <v>252</v>
      </c>
      <c r="B46" s="24">
        <v>45898</v>
      </c>
      <c r="C46" t="s">
        <v>58</v>
      </c>
      <c r="D46" t="s">
        <v>253</v>
      </c>
      <c r="E46" s="25">
        <v>24880000</v>
      </c>
      <c r="F46" s="26">
        <v>86</v>
      </c>
      <c r="G46" t="s">
        <v>60</v>
      </c>
      <c r="H46" t="s">
        <v>116</v>
      </c>
      <c r="I46" s="25">
        <v>24880000</v>
      </c>
      <c r="J46" t="s">
        <v>60</v>
      </c>
      <c r="K46" s="27"/>
      <c r="L46" t="s">
        <v>60</v>
      </c>
      <c r="M46" t="s">
        <v>60</v>
      </c>
      <c r="N46" t="s">
        <v>60</v>
      </c>
      <c r="O46" s="24">
        <v>45898</v>
      </c>
      <c r="P46" t="s">
        <v>86</v>
      </c>
      <c r="Q46" s="24">
        <v>45717</v>
      </c>
      <c r="R46" t="s">
        <v>60</v>
      </c>
      <c r="S46" s="25">
        <v>24880000</v>
      </c>
      <c r="T46" s="26">
        <v>46</v>
      </c>
      <c r="U46" t="s">
        <v>116</v>
      </c>
      <c r="V46" t="s">
        <v>60</v>
      </c>
      <c r="W46" s="25">
        <v>24880000</v>
      </c>
      <c r="X46" s="26">
        <v>86</v>
      </c>
      <c r="Y46" s="25">
        <v>24880000</v>
      </c>
      <c r="Z46" s="24">
        <v>45898</v>
      </c>
      <c r="AA46"/>
      <c r="AB46"/>
      <c r="AC46" s="24">
        <v>45762</v>
      </c>
      <c r="AD46" s="24">
        <v>45898</v>
      </c>
      <c r="AE46" t="s">
        <v>254</v>
      </c>
      <c r="AF46" t="s">
        <v>1422</v>
      </c>
      <c r="AG46" t="s">
        <v>126</v>
      </c>
      <c r="AH46" s="28">
        <v>5.8200000000000002E-2</v>
      </c>
      <c r="AI46" t="s">
        <v>65</v>
      </c>
      <c r="AJ46" s="24">
        <v>45797</v>
      </c>
      <c r="AK46" t="s">
        <v>116</v>
      </c>
      <c r="AL46" s="24">
        <v>45898</v>
      </c>
      <c r="AM46" t="s">
        <v>66</v>
      </c>
      <c r="AN46" t="s">
        <v>116</v>
      </c>
      <c r="AO46" t="s">
        <v>67</v>
      </c>
      <c r="AP46" t="s">
        <v>68</v>
      </c>
      <c r="AQ46" t="s">
        <v>69</v>
      </c>
      <c r="AR46" t="s">
        <v>60</v>
      </c>
      <c r="AS46" t="s">
        <v>60</v>
      </c>
      <c r="AT46" t="s">
        <v>60</v>
      </c>
      <c r="AU46" t="s">
        <v>116</v>
      </c>
    </row>
    <row r="47" spans="1:47">
      <c r="A47" t="s">
        <v>255</v>
      </c>
      <c r="B47" s="24">
        <v>45898</v>
      </c>
      <c r="C47" t="s">
        <v>58</v>
      </c>
      <c r="D47" t="s">
        <v>256</v>
      </c>
      <c r="E47" s="25">
        <v>10800000</v>
      </c>
      <c r="F47" s="26">
        <v>36</v>
      </c>
      <c r="G47" t="s">
        <v>60</v>
      </c>
      <c r="H47" t="s">
        <v>116</v>
      </c>
      <c r="I47" s="25">
        <v>10800000</v>
      </c>
      <c r="J47" t="s">
        <v>60</v>
      </c>
      <c r="K47" s="27"/>
      <c r="L47" t="s">
        <v>60</v>
      </c>
      <c r="M47" t="s">
        <v>60</v>
      </c>
      <c r="N47" t="s">
        <v>60</v>
      </c>
      <c r="O47" s="24">
        <v>45898</v>
      </c>
      <c r="P47" t="s">
        <v>86</v>
      </c>
      <c r="Q47" s="24">
        <v>45720</v>
      </c>
      <c r="R47" t="s">
        <v>60</v>
      </c>
      <c r="S47" s="25">
        <v>10800000</v>
      </c>
      <c r="T47" s="26">
        <v>36</v>
      </c>
      <c r="U47" t="s">
        <v>116</v>
      </c>
      <c r="V47" t="s">
        <v>60</v>
      </c>
      <c r="W47" s="25">
        <v>10800000</v>
      </c>
      <c r="X47" s="26">
        <v>36</v>
      </c>
      <c r="Y47" s="25">
        <v>10800000</v>
      </c>
      <c r="Z47" s="24">
        <v>45898</v>
      </c>
      <c r="AA47"/>
      <c r="AB47"/>
      <c r="AC47" s="24">
        <v>45762</v>
      </c>
      <c r="AD47" s="24">
        <v>45898</v>
      </c>
      <c r="AE47" t="s">
        <v>257</v>
      </c>
      <c r="AF47" t="s">
        <v>258</v>
      </c>
      <c r="AG47" t="s">
        <v>126</v>
      </c>
      <c r="AH47" s="28">
        <v>5.8200000000000002E-2</v>
      </c>
      <c r="AI47" t="s">
        <v>65</v>
      </c>
      <c r="AJ47" s="24">
        <v>45797</v>
      </c>
      <c r="AK47" t="s">
        <v>116</v>
      </c>
      <c r="AL47" s="24">
        <v>45898</v>
      </c>
      <c r="AM47" t="s">
        <v>66</v>
      </c>
      <c r="AN47" t="s">
        <v>116</v>
      </c>
      <c r="AO47" t="s">
        <v>67</v>
      </c>
      <c r="AP47" t="s">
        <v>68</v>
      </c>
      <c r="AQ47" t="s">
        <v>69</v>
      </c>
      <c r="AR47" t="s">
        <v>60</v>
      </c>
      <c r="AS47" t="s">
        <v>60</v>
      </c>
      <c r="AT47" t="s">
        <v>60</v>
      </c>
      <c r="AU47" t="s">
        <v>116</v>
      </c>
    </row>
    <row r="48" spans="1:47">
      <c r="A48" t="s">
        <v>259</v>
      </c>
      <c r="B48" s="24">
        <v>45897</v>
      </c>
      <c r="C48" t="s">
        <v>208</v>
      </c>
      <c r="D48" t="s">
        <v>260</v>
      </c>
      <c r="E48" s="25">
        <v>9631400</v>
      </c>
      <c r="F48" s="26">
        <v>74</v>
      </c>
      <c r="G48" t="s">
        <v>60</v>
      </c>
      <c r="H48" t="s">
        <v>203</v>
      </c>
      <c r="I48" s="25">
        <v>9631400</v>
      </c>
      <c r="J48" t="s">
        <v>60</v>
      </c>
      <c r="K48" s="27"/>
      <c r="L48" t="s">
        <v>60</v>
      </c>
      <c r="M48" t="s">
        <v>60</v>
      </c>
      <c r="N48" t="s">
        <v>60</v>
      </c>
      <c r="O48" s="24">
        <v>45897</v>
      </c>
      <c r="P48" t="s">
        <v>210</v>
      </c>
      <c r="Q48" s="24">
        <v>45531</v>
      </c>
      <c r="R48" t="s">
        <v>60</v>
      </c>
      <c r="S48" s="25">
        <v>9631400</v>
      </c>
      <c r="T48" s="26">
        <v>64</v>
      </c>
      <c r="U48" t="s">
        <v>203</v>
      </c>
      <c r="V48" t="s">
        <v>60</v>
      </c>
      <c r="W48" s="25">
        <v>9631400</v>
      </c>
      <c r="X48" s="26">
        <v>74</v>
      </c>
      <c r="Y48" s="25">
        <v>9631400</v>
      </c>
      <c r="Z48" s="24">
        <v>45897</v>
      </c>
      <c r="AA48"/>
      <c r="AB48"/>
      <c r="AC48" s="24">
        <v>45617</v>
      </c>
      <c r="AD48" s="24">
        <v>45897</v>
      </c>
      <c r="AE48" t="s">
        <v>261</v>
      </c>
      <c r="AF48" t="s">
        <v>262</v>
      </c>
      <c r="AG48" t="s">
        <v>220</v>
      </c>
      <c r="AH48" s="28">
        <v>0.06</v>
      </c>
      <c r="AI48" t="s">
        <v>214</v>
      </c>
      <c r="AJ48" s="24">
        <v>45706</v>
      </c>
      <c r="AK48" t="s">
        <v>203</v>
      </c>
      <c r="AL48" s="24">
        <v>45897</v>
      </c>
      <c r="AM48" t="s">
        <v>66</v>
      </c>
      <c r="AN48" t="s">
        <v>263</v>
      </c>
      <c r="AO48" t="s">
        <v>67</v>
      </c>
      <c r="AP48" t="s">
        <v>215</v>
      </c>
      <c r="AQ48" t="s">
        <v>69</v>
      </c>
      <c r="AR48" t="s">
        <v>60</v>
      </c>
      <c r="AS48" t="s">
        <v>60</v>
      </c>
      <c r="AT48" t="s">
        <v>60</v>
      </c>
      <c r="AU48" t="s">
        <v>203</v>
      </c>
    </row>
    <row r="49" spans="1:47">
      <c r="A49" t="s">
        <v>264</v>
      </c>
      <c r="B49" s="24">
        <v>45897</v>
      </c>
      <c r="C49" t="s">
        <v>208</v>
      </c>
      <c r="D49" t="s">
        <v>265</v>
      </c>
      <c r="E49" s="25">
        <v>10151700</v>
      </c>
      <c r="F49" s="26">
        <v>118</v>
      </c>
      <c r="G49" t="s">
        <v>60</v>
      </c>
      <c r="H49" t="s">
        <v>116</v>
      </c>
      <c r="I49" s="25">
        <v>10151700</v>
      </c>
      <c r="J49" t="s">
        <v>60</v>
      </c>
      <c r="K49" s="27"/>
      <c r="L49" t="s">
        <v>60</v>
      </c>
      <c r="M49" t="s">
        <v>60</v>
      </c>
      <c r="N49" t="s">
        <v>60</v>
      </c>
      <c r="O49" s="24">
        <v>45897</v>
      </c>
      <c r="P49" t="s">
        <v>210</v>
      </c>
      <c r="Q49" s="24">
        <v>45531</v>
      </c>
      <c r="R49" t="s">
        <v>60</v>
      </c>
      <c r="S49" s="25">
        <v>10151700</v>
      </c>
      <c r="T49" s="26">
        <v>118</v>
      </c>
      <c r="U49" t="s">
        <v>116</v>
      </c>
      <c r="V49" t="s">
        <v>60</v>
      </c>
      <c r="W49" s="25">
        <v>10151700</v>
      </c>
      <c r="X49" s="26">
        <v>118</v>
      </c>
      <c r="Y49" s="25">
        <v>10151700</v>
      </c>
      <c r="Z49" s="24">
        <v>45897</v>
      </c>
      <c r="AA49"/>
      <c r="AB49"/>
      <c r="AC49" s="24">
        <v>45685</v>
      </c>
      <c r="AD49" s="24">
        <v>45897</v>
      </c>
      <c r="AE49" t="s">
        <v>266</v>
      </c>
      <c r="AF49" t="s">
        <v>267</v>
      </c>
      <c r="AG49" t="s">
        <v>132</v>
      </c>
      <c r="AH49" s="28">
        <v>6.2400000000000004E-2</v>
      </c>
      <c r="AI49" t="s">
        <v>120</v>
      </c>
      <c r="AJ49" s="24">
        <v>45748</v>
      </c>
      <c r="AK49" t="s">
        <v>116</v>
      </c>
      <c r="AL49" s="24">
        <v>45897</v>
      </c>
      <c r="AM49" t="s">
        <v>66</v>
      </c>
      <c r="AN49" t="s">
        <v>116</v>
      </c>
      <c r="AO49" t="s">
        <v>268</v>
      </c>
      <c r="AP49" t="s">
        <v>215</v>
      </c>
      <c r="AQ49" t="s">
        <v>69</v>
      </c>
      <c r="AR49" t="s">
        <v>60</v>
      </c>
      <c r="AS49" t="s">
        <v>60</v>
      </c>
      <c r="AT49" t="s">
        <v>60</v>
      </c>
      <c r="AU49" t="s">
        <v>116</v>
      </c>
    </row>
    <row r="50" spans="1:47">
      <c r="A50" t="s">
        <v>269</v>
      </c>
      <c r="B50" s="24">
        <v>45897</v>
      </c>
      <c r="C50" t="s">
        <v>58</v>
      </c>
      <c r="D50" t="s">
        <v>270</v>
      </c>
      <c r="E50" s="25">
        <v>14709700</v>
      </c>
      <c r="F50" s="26">
        <v>183</v>
      </c>
      <c r="G50" t="s">
        <v>60</v>
      </c>
      <c r="H50" t="s">
        <v>271</v>
      </c>
      <c r="I50" s="25">
        <v>14709700</v>
      </c>
      <c r="J50" t="s">
        <v>60</v>
      </c>
      <c r="K50" s="27"/>
      <c r="L50" t="s">
        <v>60</v>
      </c>
      <c r="M50" t="s">
        <v>60</v>
      </c>
      <c r="N50" t="s">
        <v>60</v>
      </c>
      <c r="O50" s="24">
        <v>45897</v>
      </c>
      <c r="P50" t="s">
        <v>86</v>
      </c>
      <c r="Q50" s="24">
        <v>45603</v>
      </c>
      <c r="R50" t="s">
        <v>60</v>
      </c>
      <c r="S50" s="25">
        <v>14709700</v>
      </c>
      <c r="T50" s="26">
        <v>183</v>
      </c>
      <c r="U50" t="s">
        <v>271</v>
      </c>
      <c r="V50" t="s">
        <v>60</v>
      </c>
      <c r="W50" s="25">
        <v>14709700</v>
      </c>
      <c r="X50" s="26">
        <v>183</v>
      </c>
      <c r="Y50" s="25">
        <v>14709700</v>
      </c>
      <c r="Z50" s="24">
        <v>45897</v>
      </c>
      <c r="AA50"/>
      <c r="AB50"/>
      <c r="AC50" s="24">
        <v>45701</v>
      </c>
      <c r="AD50" s="24">
        <v>45897</v>
      </c>
      <c r="AE50" t="s">
        <v>272</v>
      </c>
      <c r="AF50" t="s">
        <v>273</v>
      </c>
      <c r="AG50" t="s">
        <v>274</v>
      </c>
      <c r="AH50" s="28">
        <v>5.9900000000000002E-2</v>
      </c>
      <c r="AI50" t="s">
        <v>65</v>
      </c>
      <c r="AJ50" s="24">
        <v>45749</v>
      </c>
      <c r="AK50" t="s">
        <v>271</v>
      </c>
      <c r="AL50" s="24">
        <v>45897</v>
      </c>
      <c r="AM50" t="s">
        <v>66</v>
      </c>
      <c r="AN50" t="s">
        <v>271</v>
      </c>
      <c r="AO50" t="s">
        <v>67</v>
      </c>
      <c r="AP50" t="s">
        <v>68</v>
      </c>
      <c r="AQ50" t="s">
        <v>69</v>
      </c>
      <c r="AR50" t="s">
        <v>60</v>
      </c>
      <c r="AS50" t="s">
        <v>60</v>
      </c>
      <c r="AT50" t="s">
        <v>60</v>
      </c>
      <c r="AU50" t="s">
        <v>271</v>
      </c>
    </row>
    <row r="51" spans="1:47">
      <c r="A51" t="s">
        <v>275</v>
      </c>
      <c r="B51" s="24">
        <v>45897</v>
      </c>
      <c r="C51" t="s">
        <v>58</v>
      </c>
      <c r="D51" t="s">
        <v>276</v>
      </c>
      <c r="E51" s="25">
        <v>29520000</v>
      </c>
      <c r="F51" s="26">
        <v>66</v>
      </c>
      <c r="G51" t="s">
        <v>60</v>
      </c>
      <c r="H51" t="s">
        <v>116</v>
      </c>
      <c r="I51" s="25">
        <v>29520000</v>
      </c>
      <c r="J51" t="s">
        <v>60</v>
      </c>
      <c r="K51" s="27"/>
      <c r="L51" t="s">
        <v>60</v>
      </c>
      <c r="M51" t="s">
        <v>60</v>
      </c>
      <c r="N51" t="s">
        <v>60</v>
      </c>
      <c r="O51" s="24">
        <v>45897</v>
      </c>
      <c r="P51" t="s">
        <v>86</v>
      </c>
      <c r="Q51" s="24">
        <v>45612</v>
      </c>
      <c r="R51" t="s">
        <v>60</v>
      </c>
      <c r="S51" s="25">
        <v>29520000</v>
      </c>
      <c r="T51" s="26">
        <v>66</v>
      </c>
      <c r="U51" t="s">
        <v>116</v>
      </c>
      <c r="V51" t="s">
        <v>60</v>
      </c>
      <c r="W51" s="25">
        <v>29520000</v>
      </c>
      <c r="X51" s="26">
        <v>66</v>
      </c>
      <c r="Y51" s="25">
        <v>29520000</v>
      </c>
      <c r="Z51" s="24">
        <v>45897</v>
      </c>
      <c r="AA51"/>
      <c r="AB51"/>
      <c r="AC51" s="24">
        <v>45656</v>
      </c>
      <c r="AD51" s="24">
        <v>45897</v>
      </c>
      <c r="AE51" t="s">
        <v>277</v>
      </c>
      <c r="AF51" t="s">
        <v>278</v>
      </c>
      <c r="AG51" t="s">
        <v>279</v>
      </c>
      <c r="AH51" s="28">
        <v>5.9699999999999996E-2</v>
      </c>
      <c r="AI51" t="s">
        <v>65</v>
      </c>
      <c r="AJ51" s="24">
        <v>45784</v>
      </c>
      <c r="AK51" t="s">
        <v>116</v>
      </c>
      <c r="AL51" s="24">
        <v>45897</v>
      </c>
      <c r="AM51" t="s">
        <v>66</v>
      </c>
      <c r="AN51" t="s">
        <v>116</v>
      </c>
      <c r="AO51" t="s">
        <v>67</v>
      </c>
      <c r="AP51" t="s">
        <v>68</v>
      </c>
      <c r="AQ51" t="s">
        <v>69</v>
      </c>
      <c r="AR51" t="s">
        <v>60</v>
      </c>
      <c r="AS51" t="s">
        <v>60</v>
      </c>
      <c r="AT51" t="s">
        <v>60</v>
      </c>
      <c r="AU51" t="s">
        <v>116</v>
      </c>
    </row>
    <row r="52" spans="1:47">
      <c r="A52" t="s">
        <v>280</v>
      </c>
      <c r="B52" s="24">
        <v>45897</v>
      </c>
      <c r="C52" t="s">
        <v>58</v>
      </c>
      <c r="D52" t="s">
        <v>281</v>
      </c>
      <c r="E52" s="25">
        <v>22100000</v>
      </c>
      <c r="F52" s="26">
        <v>71</v>
      </c>
      <c r="G52" t="s">
        <v>60</v>
      </c>
      <c r="H52" t="s">
        <v>116</v>
      </c>
      <c r="I52" s="25">
        <v>22100000</v>
      </c>
      <c r="J52" t="s">
        <v>60</v>
      </c>
      <c r="K52" s="27"/>
      <c r="L52" t="s">
        <v>60</v>
      </c>
      <c r="M52" t="s">
        <v>60</v>
      </c>
      <c r="N52" t="s">
        <v>60</v>
      </c>
      <c r="O52" s="24">
        <v>45897</v>
      </c>
      <c r="P52" t="s">
        <v>86</v>
      </c>
      <c r="Q52" s="24">
        <v>45612</v>
      </c>
      <c r="R52" t="s">
        <v>60</v>
      </c>
      <c r="S52" s="25">
        <v>22100000</v>
      </c>
      <c r="T52" s="26">
        <v>71</v>
      </c>
      <c r="U52" t="s">
        <v>116</v>
      </c>
      <c r="V52" t="s">
        <v>60</v>
      </c>
      <c r="W52" s="25">
        <v>22100000</v>
      </c>
      <c r="X52" s="26">
        <v>71</v>
      </c>
      <c r="Y52" s="25">
        <v>22100000</v>
      </c>
      <c r="Z52" s="24">
        <v>45897</v>
      </c>
      <c r="AA52"/>
      <c r="AB52"/>
      <c r="AC52" s="24">
        <v>45674</v>
      </c>
      <c r="AD52" s="24">
        <v>45897</v>
      </c>
      <c r="AE52" t="s">
        <v>282</v>
      </c>
      <c r="AF52" t="s">
        <v>283</v>
      </c>
      <c r="AG52" t="s">
        <v>279</v>
      </c>
      <c r="AH52" s="28">
        <v>5.9699999999999996E-2</v>
      </c>
      <c r="AI52" t="s">
        <v>65</v>
      </c>
      <c r="AJ52" s="24">
        <v>45820</v>
      </c>
      <c r="AK52" t="s">
        <v>116</v>
      </c>
      <c r="AL52" s="24">
        <v>45897</v>
      </c>
      <c r="AM52" t="s">
        <v>66</v>
      </c>
      <c r="AN52" t="s">
        <v>116</v>
      </c>
      <c r="AO52" t="s">
        <v>67</v>
      </c>
      <c r="AP52" t="s">
        <v>68</v>
      </c>
      <c r="AQ52" t="s">
        <v>69</v>
      </c>
      <c r="AR52" t="s">
        <v>60</v>
      </c>
      <c r="AS52" t="s">
        <v>60</v>
      </c>
      <c r="AT52" t="s">
        <v>60</v>
      </c>
      <c r="AU52" t="s">
        <v>116</v>
      </c>
    </row>
    <row r="53" spans="1:47">
      <c r="A53" t="s">
        <v>284</v>
      </c>
      <c r="B53" s="24">
        <v>45897</v>
      </c>
      <c r="C53" t="s">
        <v>208</v>
      </c>
      <c r="D53" t="s">
        <v>285</v>
      </c>
      <c r="E53" s="25">
        <v>18400000</v>
      </c>
      <c r="F53" s="26">
        <v>178</v>
      </c>
      <c r="G53" t="s">
        <v>60</v>
      </c>
      <c r="H53" t="s">
        <v>286</v>
      </c>
      <c r="I53" s="25">
        <v>18400000</v>
      </c>
      <c r="J53" t="s">
        <v>60</v>
      </c>
      <c r="K53" s="27"/>
      <c r="L53" t="s">
        <v>60</v>
      </c>
      <c r="M53" t="s">
        <v>60</v>
      </c>
      <c r="N53" t="s">
        <v>60</v>
      </c>
      <c r="O53" s="24">
        <v>45897</v>
      </c>
      <c r="P53" t="s">
        <v>210</v>
      </c>
      <c r="Q53" s="24">
        <v>45685</v>
      </c>
      <c r="R53" t="s">
        <v>60</v>
      </c>
      <c r="S53" s="25">
        <v>18400000</v>
      </c>
      <c r="T53" s="26">
        <v>178</v>
      </c>
      <c r="U53" t="s">
        <v>286</v>
      </c>
      <c r="V53" t="s">
        <v>60</v>
      </c>
      <c r="W53" s="25">
        <v>18400000</v>
      </c>
      <c r="X53" s="26">
        <v>178</v>
      </c>
      <c r="Y53" s="25">
        <v>18400000</v>
      </c>
      <c r="Z53" s="24">
        <v>45897</v>
      </c>
      <c r="AA53"/>
      <c r="AB53"/>
      <c r="AC53" s="24">
        <v>45720</v>
      </c>
      <c r="AD53" s="24">
        <v>45897</v>
      </c>
      <c r="AE53" t="s">
        <v>287</v>
      </c>
      <c r="AF53" t="s">
        <v>288</v>
      </c>
      <c r="AG53" t="s">
        <v>187</v>
      </c>
      <c r="AH53" s="28">
        <v>5.7800000000000004E-2</v>
      </c>
      <c r="AI53" t="s">
        <v>214</v>
      </c>
      <c r="AJ53" s="24">
        <v>45729</v>
      </c>
      <c r="AK53" t="s">
        <v>286</v>
      </c>
      <c r="AL53" s="24">
        <v>45897</v>
      </c>
      <c r="AM53" t="s">
        <v>66</v>
      </c>
      <c r="AN53" t="s">
        <v>286</v>
      </c>
      <c r="AO53" t="s">
        <v>67</v>
      </c>
      <c r="AP53" t="s">
        <v>215</v>
      </c>
      <c r="AQ53" t="s">
        <v>69</v>
      </c>
      <c r="AR53" t="s">
        <v>60</v>
      </c>
      <c r="AS53" t="s">
        <v>60</v>
      </c>
      <c r="AT53" t="s">
        <v>60</v>
      </c>
      <c r="AU53" t="s">
        <v>286</v>
      </c>
    </row>
    <row r="54" spans="1:47">
      <c r="A54" t="s">
        <v>289</v>
      </c>
      <c r="B54" s="24">
        <v>45897</v>
      </c>
      <c r="C54" t="s">
        <v>208</v>
      </c>
      <c r="D54" t="s">
        <v>290</v>
      </c>
      <c r="E54" s="25">
        <v>17275800</v>
      </c>
      <c r="F54" s="26">
        <v>142</v>
      </c>
      <c r="G54" t="s">
        <v>60</v>
      </c>
      <c r="H54" t="s">
        <v>286</v>
      </c>
      <c r="I54" s="25">
        <v>17275800</v>
      </c>
      <c r="J54" t="s">
        <v>60</v>
      </c>
      <c r="K54" s="27"/>
      <c r="L54" t="s">
        <v>60</v>
      </c>
      <c r="M54" t="s">
        <v>60</v>
      </c>
      <c r="N54" t="s">
        <v>60</v>
      </c>
      <c r="O54" s="24">
        <v>45897</v>
      </c>
      <c r="P54" t="s">
        <v>210</v>
      </c>
      <c r="Q54" s="24">
        <v>45685</v>
      </c>
      <c r="R54" t="s">
        <v>60</v>
      </c>
      <c r="S54" s="25">
        <v>17275800</v>
      </c>
      <c r="T54" s="26">
        <v>142</v>
      </c>
      <c r="U54" t="s">
        <v>286</v>
      </c>
      <c r="V54" t="s">
        <v>60</v>
      </c>
      <c r="W54" s="25">
        <v>17275800</v>
      </c>
      <c r="X54" s="26">
        <v>142</v>
      </c>
      <c r="Y54" s="25">
        <v>17275800</v>
      </c>
      <c r="Z54" s="24">
        <v>45897</v>
      </c>
      <c r="AA54"/>
      <c r="AB54"/>
      <c r="AC54" s="24">
        <v>45695</v>
      </c>
      <c r="AD54" s="24">
        <v>45897</v>
      </c>
      <c r="AE54" t="s">
        <v>291</v>
      </c>
      <c r="AF54" t="s">
        <v>292</v>
      </c>
      <c r="AG54" t="s">
        <v>187</v>
      </c>
      <c r="AH54" s="28">
        <v>5.7800000000000004E-2</v>
      </c>
      <c r="AI54" t="s">
        <v>214</v>
      </c>
      <c r="AJ54" s="24">
        <v>45729</v>
      </c>
      <c r="AK54" t="s">
        <v>286</v>
      </c>
      <c r="AL54" s="24">
        <v>45897</v>
      </c>
      <c r="AM54" t="s">
        <v>66</v>
      </c>
      <c r="AN54" t="s">
        <v>286</v>
      </c>
      <c r="AO54" t="s">
        <v>67</v>
      </c>
      <c r="AP54" t="s">
        <v>215</v>
      </c>
      <c r="AQ54" t="s">
        <v>69</v>
      </c>
      <c r="AR54" t="s">
        <v>60</v>
      </c>
      <c r="AS54" t="s">
        <v>60</v>
      </c>
      <c r="AT54" t="s">
        <v>60</v>
      </c>
      <c r="AU54" t="s">
        <v>286</v>
      </c>
    </row>
    <row r="55" spans="1:47">
      <c r="A55" t="s">
        <v>293</v>
      </c>
      <c r="B55" s="24">
        <v>45896</v>
      </c>
      <c r="C55" t="s">
        <v>114</v>
      </c>
      <c r="D55" t="s">
        <v>294</v>
      </c>
      <c r="E55" s="25">
        <v>6058500</v>
      </c>
      <c r="F55" s="26">
        <v>120</v>
      </c>
      <c r="G55" t="s">
        <v>60</v>
      </c>
      <c r="H55" t="s">
        <v>295</v>
      </c>
      <c r="I55" s="25">
        <v>6058500</v>
      </c>
      <c r="J55" t="s">
        <v>60</v>
      </c>
      <c r="K55" s="27"/>
      <c r="L55" t="s">
        <v>60</v>
      </c>
      <c r="M55" t="s">
        <v>60</v>
      </c>
      <c r="N55" t="s">
        <v>60</v>
      </c>
      <c r="O55" s="24">
        <v>45896</v>
      </c>
      <c r="P55" t="s">
        <v>117</v>
      </c>
      <c r="Q55" s="24">
        <v>45656</v>
      </c>
      <c r="R55" t="s">
        <v>60</v>
      </c>
      <c r="S55" s="25">
        <v>6058500</v>
      </c>
      <c r="T55" s="26">
        <v>120</v>
      </c>
      <c r="U55" t="s">
        <v>295</v>
      </c>
      <c r="V55" t="s">
        <v>60</v>
      </c>
      <c r="W55" s="25">
        <v>6058500</v>
      </c>
      <c r="X55" s="26">
        <v>120</v>
      </c>
      <c r="Y55" s="25">
        <v>6058500</v>
      </c>
      <c r="Z55" s="24">
        <v>45896</v>
      </c>
      <c r="AA55"/>
      <c r="AB55"/>
      <c r="AC55" s="24">
        <v>45741</v>
      </c>
      <c r="AD55" s="24">
        <v>45896</v>
      </c>
      <c r="AE55" t="s">
        <v>296</v>
      </c>
      <c r="AF55" t="s">
        <v>297</v>
      </c>
      <c r="AG55" t="s">
        <v>298</v>
      </c>
      <c r="AH55" s="28">
        <v>5.9299999999999999E-2</v>
      </c>
      <c r="AI55" t="s">
        <v>120</v>
      </c>
      <c r="AJ55" s="24">
        <v>45771</v>
      </c>
      <c r="AK55" t="s">
        <v>295</v>
      </c>
      <c r="AL55" s="24">
        <v>45896</v>
      </c>
      <c r="AM55" t="s">
        <v>66</v>
      </c>
      <c r="AN55" t="s">
        <v>295</v>
      </c>
      <c r="AO55" t="s">
        <v>67</v>
      </c>
      <c r="AP55" t="s">
        <v>121</v>
      </c>
      <c r="AQ55" t="s">
        <v>69</v>
      </c>
      <c r="AR55" t="s">
        <v>60</v>
      </c>
      <c r="AS55" t="s">
        <v>60</v>
      </c>
      <c r="AT55" t="s">
        <v>60</v>
      </c>
      <c r="AU55" t="s">
        <v>295</v>
      </c>
    </row>
    <row r="56" spans="1:47">
      <c r="A56" t="s">
        <v>299</v>
      </c>
      <c r="B56" s="24">
        <v>45896</v>
      </c>
      <c r="C56" t="s">
        <v>58</v>
      </c>
      <c r="D56" t="s">
        <v>300</v>
      </c>
      <c r="E56" s="25">
        <v>11488200</v>
      </c>
      <c r="F56" s="26">
        <v>54</v>
      </c>
      <c r="G56" t="s">
        <v>60</v>
      </c>
      <c r="H56" t="s">
        <v>301</v>
      </c>
      <c r="I56" s="25">
        <v>11488200</v>
      </c>
      <c r="J56" t="s">
        <v>60</v>
      </c>
      <c r="K56" s="27"/>
      <c r="L56" t="s">
        <v>60</v>
      </c>
      <c r="M56" t="s">
        <v>60</v>
      </c>
      <c r="N56" t="s">
        <v>60</v>
      </c>
      <c r="O56" s="24">
        <v>45896</v>
      </c>
      <c r="P56" t="s">
        <v>86</v>
      </c>
      <c r="Q56" s="24">
        <v>45682</v>
      </c>
      <c r="R56" t="s">
        <v>60</v>
      </c>
      <c r="S56" s="25">
        <v>11488200</v>
      </c>
      <c r="T56" s="26">
        <v>54</v>
      </c>
      <c r="U56" t="s">
        <v>301</v>
      </c>
      <c r="V56" t="s">
        <v>60</v>
      </c>
      <c r="W56" s="25">
        <v>11488200</v>
      </c>
      <c r="X56" s="26">
        <v>54</v>
      </c>
      <c r="Y56" s="25">
        <v>11488200</v>
      </c>
      <c r="Z56" s="24">
        <v>45896</v>
      </c>
      <c r="AA56"/>
      <c r="AB56"/>
      <c r="AC56" s="24">
        <v>45758</v>
      </c>
      <c r="AD56" s="24">
        <v>45896</v>
      </c>
      <c r="AE56" t="s">
        <v>302</v>
      </c>
      <c r="AF56" t="s">
        <v>237</v>
      </c>
      <c r="AG56" t="s">
        <v>106</v>
      </c>
      <c r="AH56" s="28">
        <v>6.7500000000000004E-2</v>
      </c>
      <c r="AI56" t="s">
        <v>65</v>
      </c>
      <c r="AJ56" s="24">
        <v>45813</v>
      </c>
      <c r="AK56" t="s">
        <v>301</v>
      </c>
      <c r="AL56" s="24">
        <v>45896</v>
      </c>
      <c r="AM56" t="s">
        <v>66</v>
      </c>
      <c r="AN56" t="s">
        <v>301</v>
      </c>
      <c r="AO56" t="s">
        <v>67</v>
      </c>
      <c r="AP56" t="s">
        <v>68</v>
      </c>
      <c r="AQ56" t="s">
        <v>69</v>
      </c>
      <c r="AR56" t="s">
        <v>60</v>
      </c>
      <c r="AS56" t="s">
        <v>60</v>
      </c>
      <c r="AT56" t="s">
        <v>60</v>
      </c>
      <c r="AU56" t="s">
        <v>301</v>
      </c>
    </row>
    <row r="57" spans="1:47">
      <c r="A57" t="s">
        <v>303</v>
      </c>
      <c r="B57" s="24">
        <v>45896</v>
      </c>
      <c r="C57" t="s">
        <v>58</v>
      </c>
      <c r="D57" t="s">
        <v>304</v>
      </c>
      <c r="E57" s="25">
        <v>5244700</v>
      </c>
      <c r="F57" s="26">
        <v>34</v>
      </c>
      <c r="G57" t="s">
        <v>60</v>
      </c>
      <c r="H57" t="s">
        <v>301</v>
      </c>
      <c r="I57" s="25">
        <v>5244700</v>
      </c>
      <c r="J57" t="s">
        <v>60</v>
      </c>
      <c r="K57" s="27"/>
      <c r="L57" t="s">
        <v>60</v>
      </c>
      <c r="M57" t="s">
        <v>60</v>
      </c>
      <c r="N57" t="s">
        <v>60</v>
      </c>
      <c r="O57"/>
      <c r="P57" t="s">
        <v>60</v>
      </c>
      <c r="Q57" s="24">
        <v>45682</v>
      </c>
      <c r="R57" t="s">
        <v>60</v>
      </c>
      <c r="S57" s="25"/>
      <c r="T57" s="26"/>
      <c r="U57" t="s">
        <v>60</v>
      </c>
      <c r="V57" t="s">
        <v>60</v>
      </c>
      <c r="W57" s="25">
        <v>5244700</v>
      </c>
      <c r="X57" s="26">
        <v>34</v>
      </c>
      <c r="Y57" s="25"/>
      <c r="Z57"/>
      <c r="AA57"/>
      <c r="AB57"/>
      <c r="AC57" s="24">
        <v>45762</v>
      </c>
      <c r="AD57" s="24">
        <v>45896</v>
      </c>
      <c r="AE57" t="s">
        <v>305</v>
      </c>
      <c r="AF57" t="s">
        <v>1423</v>
      </c>
      <c r="AG57" t="s">
        <v>106</v>
      </c>
      <c r="AH57" s="28"/>
      <c r="AI57" t="s">
        <v>65</v>
      </c>
      <c r="AJ57" s="24">
        <v>45813</v>
      </c>
      <c r="AK57" t="s">
        <v>301</v>
      </c>
      <c r="AL57" s="24">
        <v>45896</v>
      </c>
      <c r="AM57" t="s">
        <v>66</v>
      </c>
      <c r="AN57" t="s">
        <v>301</v>
      </c>
      <c r="AO57" t="s">
        <v>67</v>
      </c>
      <c r="AP57" t="s">
        <v>68</v>
      </c>
      <c r="AQ57" t="s">
        <v>69</v>
      </c>
      <c r="AR57" t="s">
        <v>60</v>
      </c>
      <c r="AS57" t="s">
        <v>60</v>
      </c>
      <c r="AT57" t="s">
        <v>60</v>
      </c>
      <c r="AU57" t="s">
        <v>301</v>
      </c>
    </row>
    <row r="58" spans="1:47">
      <c r="A58" t="s">
        <v>306</v>
      </c>
      <c r="B58" s="24">
        <v>45896</v>
      </c>
      <c r="C58" t="s">
        <v>58</v>
      </c>
      <c r="D58" t="s">
        <v>307</v>
      </c>
      <c r="E58" s="25">
        <v>12750200</v>
      </c>
      <c r="F58" s="26">
        <v>66</v>
      </c>
      <c r="G58" t="s">
        <v>60</v>
      </c>
      <c r="H58" t="s">
        <v>301</v>
      </c>
      <c r="I58" s="25">
        <v>12750200</v>
      </c>
      <c r="J58" t="s">
        <v>60</v>
      </c>
      <c r="K58" s="27"/>
      <c r="L58" t="s">
        <v>60</v>
      </c>
      <c r="M58" t="s">
        <v>60</v>
      </c>
      <c r="N58" t="s">
        <v>60</v>
      </c>
      <c r="O58" s="24">
        <v>45896</v>
      </c>
      <c r="P58" t="s">
        <v>86</v>
      </c>
      <c r="Q58" s="24">
        <v>45682</v>
      </c>
      <c r="R58" t="s">
        <v>60</v>
      </c>
      <c r="S58" s="25">
        <v>12750200</v>
      </c>
      <c r="T58" s="26">
        <v>66</v>
      </c>
      <c r="U58" t="s">
        <v>301</v>
      </c>
      <c r="V58" t="s">
        <v>60</v>
      </c>
      <c r="W58" s="25">
        <v>12750200</v>
      </c>
      <c r="X58" s="26">
        <v>66</v>
      </c>
      <c r="Y58" s="25">
        <v>12750200</v>
      </c>
      <c r="Z58" s="24">
        <v>45896</v>
      </c>
      <c r="AA58"/>
      <c r="AB58"/>
      <c r="AC58" s="24">
        <v>45762</v>
      </c>
      <c r="AD58" s="24">
        <v>45896</v>
      </c>
      <c r="AE58" t="s">
        <v>308</v>
      </c>
      <c r="AF58" t="s">
        <v>309</v>
      </c>
      <c r="AG58" t="s">
        <v>106</v>
      </c>
      <c r="AH58" s="28">
        <v>6.7500000000000004E-2</v>
      </c>
      <c r="AI58" t="s">
        <v>65</v>
      </c>
      <c r="AJ58" s="24">
        <v>45813</v>
      </c>
      <c r="AK58" t="s">
        <v>301</v>
      </c>
      <c r="AL58" s="24">
        <v>45896</v>
      </c>
      <c r="AM58" t="s">
        <v>66</v>
      </c>
      <c r="AN58" t="s">
        <v>301</v>
      </c>
      <c r="AO58" t="s">
        <v>67</v>
      </c>
      <c r="AP58" t="s">
        <v>68</v>
      </c>
      <c r="AQ58" t="s">
        <v>69</v>
      </c>
      <c r="AR58" t="s">
        <v>60</v>
      </c>
      <c r="AS58" t="s">
        <v>60</v>
      </c>
      <c r="AT58" t="s">
        <v>60</v>
      </c>
      <c r="AU58" t="s">
        <v>301</v>
      </c>
    </row>
    <row r="59" spans="1:47">
      <c r="A59" t="s">
        <v>310</v>
      </c>
      <c r="B59" s="24">
        <v>45896</v>
      </c>
      <c r="C59" t="s">
        <v>58</v>
      </c>
      <c r="D59" t="s">
        <v>311</v>
      </c>
      <c r="E59" s="25">
        <v>10451300</v>
      </c>
      <c r="F59" s="26">
        <v>47</v>
      </c>
      <c r="G59" t="s">
        <v>60</v>
      </c>
      <c r="H59" t="s">
        <v>301</v>
      </c>
      <c r="I59" s="25">
        <v>10451300</v>
      </c>
      <c r="J59" t="s">
        <v>60</v>
      </c>
      <c r="K59" s="27"/>
      <c r="L59" t="s">
        <v>60</v>
      </c>
      <c r="M59" t="s">
        <v>60</v>
      </c>
      <c r="N59" t="s">
        <v>60</v>
      </c>
      <c r="O59" s="24">
        <v>45896</v>
      </c>
      <c r="P59" t="s">
        <v>86</v>
      </c>
      <c r="Q59" s="24">
        <v>45682</v>
      </c>
      <c r="R59" t="s">
        <v>60</v>
      </c>
      <c r="S59" s="25">
        <v>10451300</v>
      </c>
      <c r="T59" s="26">
        <v>47</v>
      </c>
      <c r="U59" t="s">
        <v>301</v>
      </c>
      <c r="V59" t="s">
        <v>60</v>
      </c>
      <c r="W59" s="25">
        <v>10451300</v>
      </c>
      <c r="X59" s="26">
        <v>47</v>
      </c>
      <c r="Y59" s="25">
        <v>10451300</v>
      </c>
      <c r="Z59" s="24">
        <v>45896</v>
      </c>
      <c r="AA59"/>
      <c r="AB59"/>
      <c r="AC59" s="24">
        <v>45747</v>
      </c>
      <c r="AD59" s="24">
        <v>45896</v>
      </c>
      <c r="AE59" t="s">
        <v>312</v>
      </c>
      <c r="AF59" t="s">
        <v>313</v>
      </c>
      <c r="AG59" t="s">
        <v>106</v>
      </c>
      <c r="AH59" s="28">
        <v>6.7500000000000004E-2</v>
      </c>
      <c r="AI59" t="s">
        <v>65</v>
      </c>
      <c r="AJ59" s="24">
        <v>45813</v>
      </c>
      <c r="AK59" t="s">
        <v>301</v>
      </c>
      <c r="AL59" s="24">
        <v>45896</v>
      </c>
      <c r="AM59" t="s">
        <v>66</v>
      </c>
      <c r="AN59" t="s">
        <v>301</v>
      </c>
      <c r="AO59" t="s">
        <v>67</v>
      </c>
      <c r="AP59" t="s">
        <v>68</v>
      </c>
      <c r="AQ59" t="s">
        <v>69</v>
      </c>
      <c r="AR59" t="s">
        <v>60</v>
      </c>
      <c r="AS59" t="s">
        <v>60</v>
      </c>
      <c r="AT59" t="s">
        <v>60</v>
      </c>
      <c r="AU59" t="s">
        <v>301</v>
      </c>
    </row>
    <row r="60" spans="1:47">
      <c r="A60" t="s">
        <v>314</v>
      </c>
      <c r="B60" s="24">
        <v>45896</v>
      </c>
      <c r="C60" t="s">
        <v>58</v>
      </c>
      <c r="D60" t="s">
        <v>315</v>
      </c>
      <c r="E60" s="25">
        <v>7259300</v>
      </c>
      <c r="F60" s="26">
        <v>64</v>
      </c>
      <c r="G60" t="s">
        <v>60</v>
      </c>
      <c r="H60" t="s">
        <v>301</v>
      </c>
      <c r="I60" s="25">
        <v>7259300</v>
      </c>
      <c r="J60" t="s">
        <v>60</v>
      </c>
      <c r="K60" s="27"/>
      <c r="L60" t="s">
        <v>60</v>
      </c>
      <c r="M60" t="s">
        <v>60</v>
      </c>
      <c r="N60" t="s">
        <v>60</v>
      </c>
      <c r="O60" s="24">
        <v>45896</v>
      </c>
      <c r="P60" t="s">
        <v>86</v>
      </c>
      <c r="Q60" s="24">
        <v>45682</v>
      </c>
      <c r="R60" t="s">
        <v>60</v>
      </c>
      <c r="S60" s="25">
        <v>7259300</v>
      </c>
      <c r="T60" s="26">
        <v>64</v>
      </c>
      <c r="U60" t="s">
        <v>301</v>
      </c>
      <c r="V60" t="s">
        <v>60</v>
      </c>
      <c r="W60" s="25">
        <v>7259300</v>
      </c>
      <c r="X60" s="26">
        <v>64</v>
      </c>
      <c r="Y60" s="25">
        <v>7259300</v>
      </c>
      <c r="Z60" s="24">
        <v>45896</v>
      </c>
      <c r="AA60"/>
      <c r="AB60"/>
      <c r="AC60" s="24">
        <v>45762</v>
      </c>
      <c r="AD60" s="24">
        <v>45896</v>
      </c>
      <c r="AE60" t="s">
        <v>316</v>
      </c>
      <c r="AF60" t="s">
        <v>317</v>
      </c>
      <c r="AG60" t="s">
        <v>106</v>
      </c>
      <c r="AH60" s="28">
        <v>6.7500000000000004E-2</v>
      </c>
      <c r="AI60" t="s">
        <v>65</v>
      </c>
      <c r="AJ60" s="24">
        <v>45813</v>
      </c>
      <c r="AK60" t="s">
        <v>301</v>
      </c>
      <c r="AL60" s="24">
        <v>45896</v>
      </c>
      <c r="AM60" t="s">
        <v>66</v>
      </c>
      <c r="AN60" t="s">
        <v>301</v>
      </c>
      <c r="AO60" t="s">
        <v>67</v>
      </c>
      <c r="AP60" t="s">
        <v>68</v>
      </c>
      <c r="AQ60" t="s">
        <v>69</v>
      </c>
      <c r="AR60" t="s">
        <v>60</v>
      </c>
      <c r="AS60" t="s">
        <v>60</v>
      </c>
      <c r="AT60" t="s">
        <v>60</v>
      </c>
      <c r="AU60" t="s">
        <v>301</v>
      </c>
    </row>
    <row r="61" spans="1:47">
      <c r="A61" t="s">
        <v>318</v>
      </c>
      <c r="B61" s="24">
        <v>45896</v>
      </c>
      <c r="C61" t="s">
        <v>58</v>
      </c>
      <c r="D61" t="s">
        <v>319</v>
      </c>
      <c r="E61" s="25">
        <v>9856700</v>
      </c>
      <c r="F61" s="26">
        <v>49</v>
      </c>
      <c r="G61" t="s">
        <v>60</v>
      </c>
      <c r="H61" t="s">
        <v>301</v>
      </c>
      <c r="I61" s="25">
        <v>9856700</v>
      </c>
      <c r="J61" t="s">
        <v>60</v>
      </c>
      <c r="K61" s="27"/>
      <c r="L61" t="s">
        <v>60</v>
      </c>
      <c r="M61" t="s">
        <v>60</v>
      </c>
      <c r="N61" t="s">
        <v>60</v>
      </c>
      <c r="O61" s="24">
        <v>45896</v>
      </c>
      <c r="P61" t="s">
        <v>86</v>
      </c>
      <c r="Q61" s="24">
        <v>45682</v>
      </c>
      <c r="R61" t="s">
        <v>60</v>
      </c>
      <c r="S61" s="25">
        <v>9856700</v>
      </c>
      <c r="T61" s="26">
        <v>49</v>
      </c>
      <c r="U61" t="s">
        <v>301</v>
      </c>
      <c r="V61" t="s">
        <v>60</v>
      </c>
      <c r="W61" s="25">
        <v>9856700</v>
      </c>
      <c r="X61" s="26">
        <v>49</v>
      </c>
      <c r="Y61" s="25">
        <v>9856700</v>
      </c>
      <c r="Z61" s="24">
        <v>45896</v>
      </c>
      <c r="AA61"/>
      <c r="AB61"/>
      <c r="AC61" s="24">
        <v>45762</v>
      </c>
      <c r="AD61" s="24">
        <v>45896</v>
      </c>
      <c r="AE61" t="s">
        <v>320</v>
      </c>
      <c r="AF61" t="s">
        <v>321</v>
      </c>
      <c r="AG61" t="s">
        <v>106</v>
      </c>
      <c r="AH61" s="28">
        <v>6.7500000000000004E-2</v>
      </c>
      <c r="AI61" t="s">
        <v>65</v>
      </c>
      <c r="AJ61" s="24">
        <v>45813</v>
      </c>
      <c r="AK61" t="s">
        <v>301</v>
      </c>
      <c r="AL61" s="24">
        <v>45896</v>
      </c>
      <c r="AM61" t="s">
        <v>66</v>
      </c>
      <c r="AN61" t="s">
        <v>301</v>
      </c>
      <c r="AO61" t="s">
        <v>67</v>
      </c>
      <c r="AP61" t="s">
        <v>68</v>
      </c>
      <c r="AQ61" t="s">
        <v>69</v>
      </c>
      <c r="AR61" t="s">
        <v>60</v>
      </c>
      <c r="AS61" t="s">
        <v>60</v>
      </c>
      <c r="AT61" t="s">
        <v>60</v>
      </c>
      <c r="AU61" t="s">
        <v>301</v>
      </c>
    </row>
    <row r="62" spans="1:47">
      <c r="A62" t="s">
        <v>322</v>
      </c>
      <c r="B62" s="24">
        <v>45896</v>
      </c>
      <c r="C62" t="s">
        <v>58</v>
      </c>
      <c r="D62" t="s">
        <v>323</v>
      </c>
      <c r="E62" s="25">
        <v>11440000</v>
      </c>
      <c r="F62" s="26">
        <v>42</v>
      </c>
      <c r="G62" t="s">
        <v>60</v>
      </c>
      <c r="H62" t="s">
        <v>139</v>
      </c>
      <c r="I62" s="25">
        <v>11440000</v>
      </c>
      <c r="J62" t="s">
        <v>60</v>
      </c>
      <c r="K62" s="27"/>
      <c r="L62" t="s">
        <v>60</v>
      </c>
      <c r="M62" t="s">
        <v>60</v>
      </c>
      <c r="N62" t="s">
        <v>60</v>
      </c>
      <c r="O62" s="24">
        <v>45896</v>
      </c>
      <c r="P62" t="s">
        <v>86</v>
      </c>
      <c r="Q62" s="24">
        <v>45702</v>
      </c>
      <c r="R62" t="s">
        <v>60</v>
      </c>
      <c r="S62" s="25">
        <v>11440000</v>
      </c>
      <c r="T62" s="26">
        <v>42</v>
      </c>
      <c r="U62" t="s">
        <v>139</v>
      </c>
      <c r="V62" t="s">
        <v>60</v>
      </c>
      <c r="W62" s="25">
        <v>11440000</v>
      </c>
      <c r="X62" s="26">
        <v>42</v>
      </c>
      <c r="Y62" s="25">
        <v>11440000</v>
      </c>
      <c r="Z62" s="24">
        <v>45896</v>
      </c>
      <c r="AA62"/>
      <c r="AB62"/>
      <c r="AC62" s="24">
        <v>45792</v>
      </c>
      <c r="AD62" s="24">
        <v>45896</v>
      </c>
      <c r="AE62" t="s">
        <v>324</v>
      </c>
      <c r="AF62" t="s">
        <v>325</v>
      </c>
      <c r="AG62" t="s">
        <v>220</v>
      </c>
      <c r="AH62" s="28">
        <v>6.25E-2</v>
      </c>
      <c r="AI62" t="s">
        <v>65</v>
      </c>
      <c r="AJ62" s="24">
        <v>45826</v>
      </c>
      <c r="AK62" t="s">
        <v>139</v>
      </c>
      <c r="AL62" s="24">
        <v>45896</v>
      </c>
      <c r="AM62" t="s">
        <v>66</v>
      </c>
      <c r="AN62" t="s">
        <v>139</v>
      </c>
      <c r="AO62" t="s">
        <v>67</v>
      </c>
      <c r="AP62" t="s">
        <v>68</v>
      </c>
      <c r="AQ62" t="s">
        <v>69</v>
      </c>
      <c r="AR62" t="s">
        <v>60</v>
      </c>
      <c r="AS62" t="s">
        <v>60</v>
      </c>
      <c r="AT62" t="s">
        <v>60</v>
      </c>
      <c r="AU62" t="s">
        <v>139</v>
      </c>
    </row>
    <row r="63" spans="1:47">
      <c r="A63" t="s">
        <v>326</v>
      </c>
      <c r="B63" s="24">
        <v>45896</v>
      </c>
      <c r="C63" t="s">
        <v>58</v>
      </c>
      <c r="D63" t="s">
        <v>327</v>
      </c>
      <c r="E63" s="25">
        <v>34968700</v>
      </c>
      <c r="F63" s="26">
        <v>125</v>
      </c>
      <c r="G63" t="s">
        <v>60</v>
      </c>
      <c r="H63" t="s">
        <v>139</v>
      </c>
      <c r="I63" s="25">
        <v>34968700</v>
      </c>
      <c r="J63" t="s">
        <v>60</v>
      </c>
      <c r="K63" s="27"/>
      <c r="L63" t="s">
        <v>60</v>
      </c>
      <c r="M63" t="s">
        <v>60</v>
      </c>
      <c r="N63" t="s">
        <v>60</v>
      </c>
      <c r="O63" s="24">
        <v>45896</v>
      </c>
      <c r="P63" t="s">
        <v>86</v>
      </c>
      <c r="Q63" s="24">
        <v>45702</v>
      </c>
      <c r="R63" t="s">
        <v>60</v>
      </c>
      <c r="S63" s="25">
        <v>34968700</v>
      </c>
      <c r="T63" s="26">
        <v>125</v>
      </c>
      <c r="U63" t="s">
        <v>139</v>
      </c>
      <c r="V63" t="s">
        <v>60</v>
      </c>
      <c r="W63" s="25">
        <v>34968700</v>
      </c>
      <c r="X63" s="26">
        <v>125</v>
      </c>
      <c r="Y63" s="25">
        <v>34968700</v>
      </c>
      <c r="Z63" s="24">
        <v>45896</v>
      </c>
      <c r="AA63"/>
      <c r="AB63"/>
      <c r="AC63" s="24">
        <v>45792</v>
      </c>
      <c r="AD63" s="24">
        <v>45896</v>
      </c>
      <c r="AE63" t="s">
        <v>328</v>
      </c>
      <c r="AF63" t="s">
        <v>329</v>
      </c>
      <c r="AG63" t="s">
        <v>220</v>
      </c>
      <c r="AH63" s="28">
        <v>6.25E-2</v>
      </c>
      <c r="AI63" t="s">
        <v>65</v>
      </c>
      <c r="AJ63" s="24">
        <v>45840</v>
      </c>
      <c r="AK63" t="s">
        <v>139</v>
      </c>
      <c r="AL63" s="24">
        <v>45896</v>
      </c>
      <c r="AM63" t="s">
        <v>66</v>
      </c>
      <c r="AN63" t="s">
        <v>139</v>
      </c>
      <c r="AO63" t="s">
        <v>67</v>
      </c>
      <c r="AP63" t="s">
        <v>68</v>
      </c>
      <c r="AQ63" t="s">
        <v>69</v>
      </c>
      <c r="AR63" t="s">
        <v>60</v>
      </c>
      <c r="AS63" t="s">
        <v>60</v>
      </c>
      <c r="AT63" t="s">
        <v>60</v>
      </c>
      <c r="AU63" t="s">
        <v>139</v>
      </c>
    </row>
    <row r="64" spans="1:47">
      <c r="A64" t="s">
        <v>330</v>
      </c>
      <c r="B64" s="24">
        <v>45895</v>
      </c>
      <c r="C64" t="s">
        <v>58</v>
      </c>
      <c r="D64" t="s">
        <v>331</v>
      </c>
      <c r="E64" s="25">
        <v>14983400</v>
      </c>
      <c r="F64" s="26">
        <v>71</v>
      </c>
      <c r="G64" t="s">
        <v>60</v>
      </c>
      <c r="H64" t="s">
        <v>139</v>
      </c>
      <c r="I64" s="25">
        <v>14983400</v>
      </c>
      <c r="J64" t="s">
        <v>60</v>
      </c>
      <c r="K64" s="27"/>
      <c r="L64" t="s">
        <v>60</v>
      </c>
      <c r="M64" t="s">
        <v>60</v>
      </c>
      <c r="N64" t="s">
        <v>60</v>
      </c>
      <c r="O64" s="24">
        <v>45895</v>
      </c>
      <c r="P64" t="s">
        <v>86</v>
      </c>
      <c r="Q64" s="24">
        <v>45714</v>
      </c>
      <c r="R64" t="s">
        <v>60</v>
      </c>
      <c r="S64" s="25">
        <v>14983400</v>
      </c>
      <c r="T64" s="26">
        <v>75</v>
      </c>
      <c r="U64" t="s">
        <v>139</v>
      </c>
      <c r="V64" t="s">
        <v>60</v>
      </c>
      <c r="W64" s="25">
        <v>14983400</v>
      </c>
      <c r="X64" s="26">
        <v>71</v>
      </c>
      <c r="Y64" s="25">
        <v>14983400</v>
      </c>
      <c r="Z64" s="24">
        <v>45895</v>
      </c>
      <c r="AA64"/>
      <c r="AB64"/>
      <c r="AC64" s="24">
        <v>45743</v>
      </c>
      <c r="AD64" s="24">
        <v>45895</v>
      </c>
      <c r="AE64" t="s">
        <v>332</v>
      </c>
      <c r="AF64" t="s">
        <v>333</v>
      </c>
      <c r="AG64" t="s">
        <v>220</v>
      </c>
      <c r="AH64" s="28">
        <v>5.5500000000000001E-2</v>
      </c>
      <c r="AI64" t="s">
        <v>65</v>
      </c>
      <c r="AJ64" s="24">
        <v>45778</v>
      </c>
      <c r="AK64" t="s">
        <v>139</v>
      </c>
      <c r="AL64" s="24">
        <v>45895</v>
      </c>
      <c r="AM64" t="s">
        <v>66</v>
      </c>
      <c r="AN64" t="s">
        <v>139</v>
      </c>
      <c r="AO64" t="s">
        <v>67</v>
      </c>
      <c r="AP64" t="s">
        <v>68</v>
      </c>
      <c r="AQ64" t="s">
        <v>69</v>
      </c>
      <c r="AR64" t="s">
        <v>60</v>
      </c>
      <c r="AS64" t="s">
        <v>60</v>
      </c>
      <c r="AT64" t="s">
        <v>60</v>
      </c>
      <c r="AU64" t="s">
        <v>139</v>
      </c>
    </row>
    <row r="65" spans="1:47">
      <c r="A65" t="s">
        <v>334</v>
      </c>
      <c r="B65" s="24">
        <v>45895</v>
      </c>
      <c r="C65" t="s">
        <v>58</v>
      </c>
      <c r="D65" t="s">
        <v>335</v>
      </c>
      <c r="E65" s="25">
        <v>8000000</v>
      </c>
      <c r="F65" s="26">
        <v>58</v>
      </c>
      <c r="G65" t="s">
        <v>60</v>
      </c>
      <c r="H65" t="s">
        <v>116</v>
      </c>
      <c r="I65" s="25">
        <v>8000000</v>
      </c>
      <c r="J65" t="s">
        <v>60</v>
      </c>
      <c r="K65" s="27"/>
      <c r="L65" t="s">
        <v>60</v>
      </c>
      <c r="M65" t="s">
        <v>60</v>
      </c>
      <c r="N65" t="s">
        <v>60</v>
      </c>
      <c r="O65" s="24">
        <v>45895</v>
      </c>
      <c r="P65" t="s">
        <v>86</v>
      </c>
      <c r="Q65" s="24">
        <v>45621</v>
      </c>
      <c r="R65" t="s">
        <v>60</v>
      </c>
      <c r="S65" s="25">
        <v>8000000</v>
      </c>
      <c r="T65" s="26">
        <v>58</v>
      </c>
      <c r="U65" t="s">
        <v>116</v>
      </c>
      <c r="V65" t="s">
        <v>60</v>
      </c>
      <c r="W65" s="25">
        <v>8000000</v>
      </c>
      <c r="X65" s="26">
        <v>58</v>
      </c>
      <c r="Y65" s="25">
        <v>8000000</v>
      </c>
      <c r="Z65" s="24">
        <v>45895</v>
      </c>
      <c r="AA65"/>
      <c r="AB65"/>
      <c r="AC65" s="24">
        <v>45750</v>
      </c>
      <c r="AD65" s="24">
        <v>45895</v>
      </c>
      <c r="AE65" t="s">
        <v>336</v>
      </c>
      <c r="AF65" t="s">
        <v>1424</v>
      </c>
      <c r="AG65" t="s">
        <v>112</v>
      </c>
      <c r="AH65" s="28">
        <v>6.2199999999999998E-2</v>
      </c>
      <c r="AI65" t="s">
        <v>65</v>
      </c>
      <c r="AJ65" s="24">
        <v>45805</v>
      </c>
      <c r="AK65" t="s">
        <v>116</v>
      </c>
      <c r="AL65" s="24">
        <v>45895</v>
      </c>
      <c r="AM65" t="s">
        <v>66</v>
      </c>
      <c r="AN65" t="s">
        <v>116</v>
      </c>
      <c r="AO65" t="s">
        <v>67</v>
      </c>
      <c r="AP65" t="s">
        <v>68</v>
      </c>
      <c r="AQ65" t="s">
        <v>69</v>
      </c>
      <c r="AR65" t="s">
        <v>60</v>
      </c>
      <c r="AS65" t="s">
        <v>60</v>
      </c>
      <c r="AT65" t="s">
        <v>60</v>
      </c>
      <c r="AU65" t="s">
        <v>116</v>
      </c>
    </row>
    <row r="66" spans="1:47">
      <c r="A66" t="s">
        <v>337</v>
      </c>
      <c r="B66" s="24">
        <v>45895</v>
      </c>
      <c r="C66" t="s">
        <v>114</v>
      </c>
      <c r="D66" t="s">
        <v>338</v>
      </c>
      <c r="E66" s="25">
        <v>6275300</v>
      </c>
      <c r="F66" s="26">
        <v>72</v>
      </c>
      <c r="G66" t="s">
        <v>60</v>
      </c>
      <c r="H66" t="s">
        <v>85</v>
      </c>
      <c r="I66" s="25">
        <v>6275300</v>
      </c>
      <c r="J66" t="s">
        <v>60</v>
      </c>
      <c r="K66" s="27"/>
      <c r="L66" t="s">
        <v>60</v>
      </c>
      <c r="M66" t="s">
        <v>60</v>
      </c>
      <c r="N66" t="s">
        <v>60</v>
      </c>
      <c r="O66" s="24">
        <v>45895</v>
      </c>
      <c r="P66" t="s">
        <v>117</v>
      </c>
      <c r="Q66" s="24">
        <v>45630</v>
      </c>
      <c r="R66" t="s">
        <v>60</v>
      </c>
      <c r="S66" s="25">
        <v>6275300</v>
      </c>
      <c r="T66" s="26">
        <v>72</v>
      </c>
      <c r="U66" t="s">
        <v>85</v>
      </c>
      <c r="V66" t="s">
        <v>60</v>
      </c>
      <c r="W66" s="25">
        <v>6275300</v>
      </c>
      <c r="X66" s="26">
        <v>72</v>
      </c>
      <c r="Y66" s="25">
        <v>6275300</v>
      </c>
      <c r="Z66" s="24">
        <v>45895</v>
      </c>
      <c r="AA66"/>
      <c r="AB66"/>
      <c r="AC66" s="24">
        <v>45726</v>
      </c>
      <c r="AD66" s="24">
        <v>45895</v>
      </c>
      <c r="AE66" t="s">
        <v>339</v>
      </c>
      <c r="AF66" t="s">
        <v>340</v>
      </c>
      <c r="AG66" t="s">
        <v>200</v>
      </c>
      <c r="AH66" s="28">
        <v>6.0100000000000001E-2</v>
      </c>
      <c r="AI66" t="s">
        <v>120</v>
      </c>
      <c r="AJ66" s="24">
        <v>45764</v>
      </c>
      <c r="AK66" t="s">
        <v>85</v>
      </c>
      <c r="AL66" s="24">
        <v>45895</v>
      </c>
      <c r="AM66" t="s">
        <v>66</v>
      </c>
      <c r="AN66" t="s">
        <v>85</v>
      </c>
      <c r="AO66" t="s">
        <v>67</v>
      </c>
      <c r="AP66" t="s">
        <v>121</v>
      </c>
      <c r="AQ66" t="s">
        <v>69</v>
      </c>
      <c r="AR66" t="s">
        <v>60</v>
      </c>
      <c r="AS66" t="s">
        <v>60</v>
      </c>
      <c r="AT66" t="s">
        <v>60</v>
      </c>
      <c r="AU66" t="s">
        <v>85</v>
      </c>
    </row>
    <row r="67" spans="1:47">
      <c r="A67" t="s">
        <v>341</v>
      </c>
      <c r="B67" s="24">
        <v>45895</v>
      </c>
      <c r="C67" t="s">
        <v>114</v>
      </c>
      <c r="D67" t="s">
        <v>342</v>
      </c>
      <c r="E67" s="25">
        <v>4429500</v>
      </c>
      <c r="F67" s="26">
        <v>64</v>
      </c>
      <c r="G67" t="s">
        <v>60</v>
      </c>
      <c r="H67" t="s">
        <v>85</v>
      </c>
      <c r="I67" s="25">
        <v>4429500</v>
      </c>
      <c r="J67" t="s">
        <v>60</v>
      </c>
      <c r="K67" s="27"/>
      <c r="L67" t="s">
        <v>60</v>
      </c>
      <c r="M67" t="s">
        <v>60</v>
      </c>
      <c r="N67" t="s">
        <v>60</v>
      </c>
      <c r="O67" s="24">
        <v>45895</v>
      </c>
      <c r="P67" t="s">
        <v>117</v>
      </c>
      <c r="Q67" s="24">
        <v>45630</v>
      </c>
      <c r="R67" t="s">
        <v>60</v>
      </c>
      <c r="S67" s="25">
        <v>4429500</v>
      </c>
      <c r="T67" s="26">
        <v>64</v>
      </c>
      <c r="U67" t="s">
        <v>85</v>
      </c>
      <c r="V67" t="s">
        <v>60</v>
      </c>
      <c r="W67" s="25">
        <v>4429500</v>
      </c>
      <c r="X67" s="26">
        <v>64</v>
      </c>
      <c r="Y67" s="25">
        <v>4429500</v>
      </c>
      <c r="Z67" s="24">
        <v>45895</v>
      </c>
      <c r="AA67"/>
      <c r="AB67"/>
      <c r="AC67" s="24">
        <v>45726</v>
      </c>
      <c r="AD67" s="24">
        <v>45895</v>
      </c>
      <c r="AE67" t="s">
        <v>343</v>
      </c>
      <c r="AF67" t="s">
        <v>344</v>
      </c>
      <c r="AG67" t="s">
        <v>200</v>
      </c>
      <c r="AH67" s="28">
        <v>6.0100000000000001E-2</v>
      </c>
      <c r="AI67" t="s">
        <v>120</v>
      </c>
      <c r="AJ67" s="24">
        <v>45764</v>
      </c>
      <c r="AK67" t="s">
        <v>85</v>
      </c>
      <c r="AL67" s="24">
        <v>45895</v>
      </c>
      <c r="AM67" t="s">
        <v>66</v>
      </c>
      <c r="AN67" t="s">
        <v>85</v>
      </c>
      <c r="AO67" t="s">
        <v>67</v>
      </c>
      <c r="AP67" t="s">
        <v>121</v>
      </c>
      <c r="AQ67" t="s">
        <v>69</v>
      </c>
      <c r="AR67" t="s">
        <v>60</v>
      </c>
      <c r="AS67" t="s">
        <v>60</v>
      </c>
      <c r="AT67" t="s">
        <v>60</v>
      </c>
      <c r="AU67" t="s">
        <v>85</v>
      </c>
    </row>
    <row r="68" spans="1:47">
      <c r="A68" t="s">
        <v>345</v>
      </c>
      <c r="B68" s="24">
        <v>45895</v>
      </c>
      <c r="C68" t="s">
        <v>58</v>
      </c>
      <c r="D68" t="s">
        <v>346</v>
      </c>
      <c r="E68" s="25">
        <v>6640000</v>
      </c>
      <c r="F68" s="26">
        <v>59</v>
      </c>
      <c r="G68" t="s">
        <v>60</v>
      </c>
      <c r="H68" t="s">
        <v>116</v>
      </c>
      <c r="I68" s="25">
        <v>6640000</v>
      </c>
      <c r="J68" t="s">
        <v>60</v>
      </c>
      <c r="K68" s="27"/>
      <c r="L68" t="s">
        <v>60</v>
      </c>
      <c r="M68" t="s">
        <v>60</v>
      </c>
      <c r="N68" t="s">
        <v>60</v>
      </c>
      <c r="O68" s="24">
        <v>45895</v>
      </c>
      <c r="P68" t="s">
        <v>86</v>
      </c>
      <c r="Q68" s="24">
        <v>45621</v>
      </c>
      <c r="R68" t="s">
        <v>60</v>
      </c>
      <c r="S68" s="25">
        <v>6640000</v>
      </c>
      <c r="T68" s="26">
        <v>59</v>
      </c>
      <c r="U68" t="s">
        <v>116</v>
      </c>
      <c r="V68" t="s">
        <v>60</v>
      </c>
      <c r="W68" s="25">
        <v>6640000</v>
      </c>
      <c r="X68" s="26">
        <v>59</v>
      </c>
      <c r="Y68" s="25">
        <v>6640000</v>
      </c>
      <c r="Z68" s="24">
        <v>45895</v>
      </c>
      <c r="AA68"/>
      <c r="AB68"/>
      <c r="AC68" s="24">
        <v>45721</v>
      </c>
      <c r="AD68" s="24">
        <v>45895</v>
      </c>
      <c r="AE68" t="s">
        <v>347</v>
      </c>
      <c r="AF68" t="s">
        <v>348</v>
      </c>
      <c r="AG68" t="s">
        <v>112</v>
      </c>
      <c r="AH68" s="28">
        <v>6.2199999999999998E-2</v>
      </c>
      <c r="AI68" t="s">
        <v>65</v>
      </c>
      <c r="AJ68" s="24">
        <v>45750</v>
      </c>
      <c r="AK68" t="s">
        <v>116</v>
      </c>
      <c r="AL68" s="24">
        <v>45895</v>
      </c>
      <c r="AM68" t="s">
        <v>66</v>
      </c>
      <c r="AN68" t="s">
        <v>116</v>
      </c>
      <c r="AO68" t="s">
        <v>67</v>
      </c>
      <c r="AP68" t="s">
        <v>68</v>
      </c>
      <c r="AQ68" t="s">
        <v>69</v>
      </c>
      <c r="AR68" t="s">
        <v>60</v>
      </c>
      <c r="AS68" t="s">
        <v>60</v>
      </c>
      <c r="AT68" t="s">
        <v>60</v>
      </c>
      <c r="AU68" t="s">
        <v>116</v>
      </c>
    </row>
    <row r="69" spans="1:47">
      <c r="A69" t="s">
        <v>349</v>
      </c>
      <c r="B69" s="24">
        <v>45891</v>
      </c>
      <c r="C69" t="s">
        <v>58</v>
      </c>
      <c r="D69" t="s">
        <v>350</v>
      </c>
      <c r="E69" s="25">
        <v>11249500</v>
      </c>
      <c r="F69" s="26">
        <v>129</v>
      </c>
      <c r="G69" t="s">
        <v>60</v>
      </c>
      <c r="H69" t="s">
        <v>172</v>
      </c>
      <c r="I69" s="25">
        <v>11249500</v>
      </c>
      <c r="J69" t="s">
        <v>60</v>
      </c>
      <c r="K69" s="27"/>
      <c r="L69" t="s">
        <v>60</v>
      </c>
      <c r="M69" t="s">
        <v>60</v>
      </c>
      <c r="N69" t="s">
        <v>60</v>
      </c>
      <c r="O69" s="24">
        <v>45891</v>
      </c>
      <c r="P69" t="s">
        <v>86</v>
      </c>
      <c r="Q69" s="24">
        <v>45548</v>
      </c>
      <c r="R69" t="s">
        <v>60</v>
      </c>
      <c r="S69" s="25">
        <v>11249500</v>
      </c>
      <c r="T69" s="26">
        <v>129</v>
      </c>
      <c r="U69" t="s">
        <v>172</v>
      </c>
      <c r="V69" t="s">
        <v>60</v>
      </c>
      <c r="W69" s="25">
        <v>11249500</v>
      </c>
      <c r="X69" s="26">
        <v>129</v>
      </c>
      <c r="Y69" s="25">
        <v>11249500</v>
      </c>
      <c r="Z69" s="24">
        <v>45891</v>
      </c>
      <c r="AA69"/>
      <c r="AB69"/>
      <c r="AC69" s="24">
        <v>45741</v>
      </c>
      <c r="AD69" s="24">
        <v>45891</v>
      </c>
      <c r="AE69" t="s">
        <v>351</v>
      </c>
      <c r="AF69" t="s">
        <v>352</v>
      </c>
      <c r="AG69" t="s">
        <v>195</v>
      </c>
      <c r="AH69" s="28">
        <v>6.13E-2</v>
      </c>
      <c r="AI69" t="s">
        <v>65</v>
      </c>
      <c r="AJ69" s="24">
        <v>45790</v>
      </c>
      <c r="AK69" t="s">
        <v>172</v>
      </c>
      <c r="AL69" s="24">
        <v>45891</v>
      </c>
      <c r="AM69" t="s">
        <v>66</v>
      </c>
      <c r="AN69" t="s">
        <v>172</v>
      </c>
      <c r="AO69" t="s">
        <v>67</v>
      </c>
      <c r="AP69" t="s">
        <v>68</v>
      </c>
      <c r="AQ69" t="s">
        <v>69</v>
      </c>
      <c r="AR69" t="s">
        <v>60</v>
      </c>
      <c r="AS69" t="s">
        <v>60</v>
      </c>
      <c r="AT69" t="s">
        <v>60</v>
      </c>
      <c r="AU69" t="s">
        <v>172</v>
      </c>
    </row>
    <row r="70" spans="1:47">
      <c r="A70" t="s">
        <v>353</v>
      </c>
      <c r="B70" s="24">
        <v>45891</v>
      </c>
      <c r="C70" t="s">
        <v>58</v>
      </c>
      <c r="D70" t="s">
        <v>354</v>
      </c>
      <c r="E70" s="25">
        <v>15680000</v>
      </c>
      <c r="F70" s="26">
        <v>77</v>
      </c>
      <c r="G70" t="s">
        <v>60</v>
      </c>
      <c r="H70" t="s">
        <v>172</v>
      </c>
      <c r="I70" s="25">
        <v>15680000</v>
      </c>
      <c r="J70" t="s">
        <v>60</v>
      </c>
      <c r="K70" s="27"/>
      <c r="L70" t="s">
        <v>60</v>
      </c>
      <c r="M70" t="s">
        <v>60</v>
      </c>
      <c r="N70" t="s">
        <v>60</v>
      </c>
      <c r="O70" s="24">
        <v>45891</v>
      </c>
      <c r="P70" t="s">
        <v>86</v>
      </c>
      <c r="Q70" s="24">
        <v>45548</v>
      </c>
      <c r="R70" t="s">
        <v>60</v>
      </c>
      <c r="S70" s="25">
        <v>15680000</v>
      </c>
      <c r="T70" s="26">
        <v>77</v>
      </c>
      <c r="U70" t="s">
        <v>172</v>
      </c>
      <c r="V70" t="s">
        <v>60</v>
      </c>
      <c r="W70" s="25">
        <v>15680000</v>
      </c>
      <c r="X70" s="26">
        <v>77</v>
      </c>
      <c r="Y70" s="25">
        <v>15680000</v>
      </c>
      <c r="Z70" s="24">
        <v>45891</v>
      </c>
      <c r="AA70"/>
      <c r="AB70"/>
      <c r="AC70" s="24">
        <v>45741</v>
      </c>
      <c r="AD70" s="24">
        <v>45891</v>
      </c>
      <c r="AE70" t="s">
        <v>355</v>
      </c>
      <c r="AF70" t="s">
        <v>356</v>
      </c>
      <c r="AG70" t="s">
        <v>195</v>
      </c>
      <c r="AH70" s="28">
        <v>6.13E-2</v>
      </c>
      <c r="AI70" t="s">
        <v>65</v>
      </c>
      <c r="AJ70" s="24">
        <v>45790</v>
      </c>
      <c r="AK70" t="s">
        <v>172</v>
      </c>
      <c r="AL70" s="24">
        <v>45891</v>
      </c>
      <c r="AM70" t="s">
        <v>66</v>
      </c>
      <c r="AN70" t="s">
        <v>172</v>
      </c>
      <c r="AO70" t="s">
        <v>67</v>
      </c>
      <c r="AP70" t="s">
        <v>68</v>
      </c>
      <c r="AQ70" t="s">
        <v>69</v>
      </c>
      <c r="AR70" t="s">
        <v>60</v>
      </c>
      <c r="AS70" t="s">
        <v>60</v>
      </c>
      <c r="AT70" t="s">
        <v>60</v>
      </c>
      <c r="AU70" t="s">
        <v>172</v>
      </c>
    </row>
    <row r="71" spans="1:47">
      <c r="A71" t="s">
        <v>357</v>
      </c>
      <c r="B71" s="24">
        <v>45891</v>
      </c>
      <c r="C71" t="s">
        <v>58</v>
      </c>
      <c r="D71" t="s">
        <v>358</v>
      </c>
      <c r="E71" s="25">
        <v>12000000</v>
      </c>
      <c r="F71" s="26">
        <v>77</v>
      </c>
      <c r="G71" t="s">
        <v>60</v>
      </c>
      <c r="H71" t="s">
        <v>172</v>
      </c>
      <c r="I71" s="25">
        <v>12000000</v>
      </c>
      <c r="J71" t="s">
        <v>60</v>
      </c>
      <c r="K71" s="27"/>
      <c r="L71" t="s">
        <v>60</v>
      </c>
      <c r="M71" t="s">
        <v>60</v>
      </c>
      <c r="N71" t="s">
        <v>60</v>
      </c>
      <c r="O71" s="24">
        <v>45891</v>
      </c>
      <c r="P71" t="s">
        <v>86</v>
      </c>
      <c r="Q71" s="24">
        <v>45548</v>
      </c>
      <c r="R71" t="s">
        <v>60</v>
      </c>
      <c r="S71" s="25">
        <v>12000000</v>
      </c>
      <c r="T71" s="26">
        <v>77</v>
      </c>
      <c r="U71" t="s">
        <v>172</v>
      </c>
      <c r="V71" t="s">
        <v>60</v>
      </c>
      <c r="W71" s="25">
        <v>12000000</v>
      </c>
      <c r="X71" s="26">
        <v>77</v>
      </c>
      <c r="Y71" s="25">
        <v>12000000</v>
      </c>
      <c r="Z71" s="24">
        <v>45891</v>
      </c>
      <c r="AA71"/>
      <c r="AB71"/>
      <c r="AC71" s="24">
        <v>45755</v>
      </c>
      <c r="AD71" s="24">
        <v>45891</v>
      </c>
      <c r="AE71" t="s">
        <v>359</v>
      </c>
      <c r="AF71" t="s">
        <v>360</v>
      </c>
      <c r="AG71" t="s">
        <v>195</v>
      </c>
      <c r="AH71" s="28">
        <v>6.13E-2</v>
      </c>
      <c r="AI71" t="s">
        <v>65</v>
      </c>
      <c r="AJ71" s="24">
        <v>45790</v>
      </c>
      <c r="AK71" t="s">
        <v>172</v>
      </c>
      <c r="AL71" s="24">
        <v>45891</v>
      </c>
      <c r="AM71" t="s">
        <v>66</v>
      </c>
      <c r="AN71" t="s">
        <v>172</v>
      </c>
      <c r="AO71" t="s">
        <v>67</v>
      </c>
      <c r="AP71" t="s">
        <v>68</v>
      </c>
      <c r="AQ71" t="s">
        <v>69</v>
      </c>
      <c r="AR71" t="s">
        <v>60</v>
      </c>
      <c r="AS71" t="s">
        <v>60</v>
      </c>
      <c r="AT71" t="s">
        <v>60</v>
      </c>
      <c r="AU71" t="s">
        <v>172</v>
      </c>
    </row>
    <row r="72" spans="1:47">
      <c r="A72" t="s">
        <v>361</v>
      </c>
      <c r="B72" s="24">
        <v>45891</v>
      </c>
      <c r="C72" t="s">
        <v>58</v>
      </c>
      <c r="D72" t="s">
        <v>362</v>
      </c>
      <c r="E72" s="25">
        <v>2444300</v>
      </c>
      <c r="F72" s="26">
        <v>70</v>
      </c>
      <c r="G72" t="s">
        <v>60</v>
      </c>
      <c r="H72" t="s">
        <v>172</v>
      </c>
      <c r="I72" s="25">
        <v>2444300</v>
      </c>
      <c r="J72" t="s">
        <v>60</v>
      </c>
      <c r="K72" s="27"/>
      <c r="L72" t="s">
        <v>60</v>
      </c>
      <c r="M72" t="s">
        <v>60</v>
      </c>
      <c r="N72" t="s">
        <v>60</v>
      </c>
      <c r="O72" s="24">
        <v>45891</v>
      </c>
      <c r="P72" t="s">
        <v>86</v>
      </c>
      <c r="Q72" s="24">
        <v>45548</v>
      </c>
      <c r="R72" t="s">
        <v>60</v>
      </c>
      <c r="S72" s="25">
        <v>2444300</v>
      </c>
      <c r="T72" s="26">
        <v>70</v>
      </c>
      <c r="U72" t="s">
        <v>172</v>
      </c>
      <c r="V72" t="s">
        <v>60</v>
      </c>
      <c r="W72" s="25">
        <v>2444300</v>
      </c>
      <c r="X72" s="26">
        <v>70</v>
      </c>
      <c r="Y72" s="25">
        <v>2444300</v>
      </c>
      <c r="Z72" s="24">
        <v>45891</v>
      </c>
      <c r="AA72"/>
      <c r="AB72"/>
      <c r="AC72" s="24">
        <v>45664</v>
      </c>
      <c r="AD72" s="24">
        <v>45891</v>
      </c>
      <c r="AE72" t="s">
        <v>363</v>
      </c>
      <c r="AF72" t="s">
        <v>352</v>
      </c>
      <c r="AG72" t="s">
        <v>195</v>
      </c>
      <c r="AH72" s="28">
        <v>6.13E-2</v>
      </c>
      <c r="AI72" t="s">
        <v>65</v>
      </c>
      <c r="AJ72" s="24">
        <v>45790</v>
      </c>
      <c r="AK72" t="s">
        <v>172</v>
      </c>
      <c r="AL72" s="24">
        <v>45891</v>
      </c>
      <c r="AM72" t="s">
        <v>66</v>
      </c>
      <c r="AN72" t="s">
        <v>172</v>
      </c>
      <c r="AO72" t="s">
        <v>67</v>
      </c>
      <c r="AP72" t="s">
        <v>68</v>
      </c>
      <c r="AQ72" t="s">
        <v>69</v>
      </c>
      <c r="AR72" t="s">
        <v>60</v>
      </c>
      <c r="AS72" t="s">
        <v>60</v>
      </c>
      <c r="AT72" t="s">
        <v>60</v>
      </c>
      <c r="AU72" t="s">
        <v>172</v>
      </c>
    </row>
    <row r="73" spans="1:47">
      <c r="A73" t="s">
        <v>364</v>
      </c>
      <c r="B73" s="24">
        <v>45889</v>
      </c>
      <c r="C73" t="s">
        <v>58</v>
      </c>
      <c r="D73" t="s">
        <v>365</v>
      </c>
      <c r="E73" s="25">
        <v>8893700</v>
      </c>
      <c r="F73" s="26">
        <v>71</v>
      </c>
      <c r="G73" t="s">
        <v>60</v>
      </c>
      <c r="H73" t="s">
        <v>85</v>
      </c>
      <c r="I73" s="25">
        <v>8893700</v>
      </c>
      <c r="J73" t="s">
        <v>60</v>
      </c>
      <c r="K73" s="27"/>
      <c r="L73" t="s">
        <v>60</v>
      </c>
      <c r="M73" t="s">
        <v>60</v>
      </c>
      <c r="N73" t="s">
        <v>60</v>
      </c>
      <c r="O73" s="24">
        <v>45889</v>
      </c>
      <c r="P73" t="s">
        <v>86</v>
      </c>
      <c r="Q73" s="24">
        <v>45581</v>
      </c>
      <c r="R73" t="s">
        <v>60</v>
      </c>
      <c r="S73" s="25">
        <v>8893700</v>
      </c>
      <c r="T73" s="26">
        <v>71</v>
      </c>
      <c r="U73" t="s">
        <v>85</v>
      </c>
      <c r="V73" t="s">
        <v>60</v>
      </c>
      <c r="W73" s="25">
        <v>8893700</v>
      </c>
      <c r="X73" s="26">
        <v>71</v>
      </c>
      <c r="Y73" s="25">
        <v>8893700</v>
      </c>
      <c r="Z73" s="24">
        <v>45889</v>
      </c>
      <c r="AA73"/>
      <c r="AB73"/>
      <c r="AC73" s="24">
        <v>45691</v>
      </c>
      <c r="AD73" s="24">
        <v>45889</v>
      </c>
      <c r="AE73" t="s">
        <v>366</v>
      </c>
      <c r="AF73" t="s">
        <v>248</v>
      </c>
      <c r="AG73" t="s">
        <v>112</v>
      </c>
      <c r="AH73" s="28">
        <v>6.1200000000000004E-2</v>
      </c>
      <c r="AI73" t="s">
        <v>65</v>
      </c>
      <c r="AJ73" s="24">
        <v>45742</v>
      </c>
      <c r="AK73" t="s">
        <v>85</v>
      </c>
      <c r="AL73" s="24">
        <v>45889</v>
      </c>
      <c r="AM73" t="s">
        <v>66</v>
      </c>
      <c r="AN73" t="s">
        <v>85</v>
      </c>
      <c r="AO73" t="s">
        <v>67</v>
      </c>
      <c r="AP73" t="s">
        <v>68</v>
      </c>
      <c r="AQ73" t="s">
        <v>69</v>
      </c>
      <c r="AR73" t="s">
        <v>60</v>
      </c>
      <c r="AS73" t="s">
        <v>60</v>
      </c>
      <c r="AT73" t="s">
        <v>60</v>
      </c>
      <c r="AU73" t="s">
        <v>85</v>
      </c>
    </row>
    <row r="74" spans="1:47">
      <c r="A74" t="s">
        <v>367</v>
      </c>
      <c r="B74" s="24">
        <v>45883</v>
      </c>
      <c r="C74" t="s">
        <v>58</v>
      </c>
      <c r="D74" t="s">
        <v>368</v>
      </c>
      <c r="E74" s="25">
        <v>14148600</v>
      </c>
      <c r="F74" s="26">
        <v>56</v>
      </c>
      <c r="G74" t="s">
        <v>60</v>
      </c>
      <c r="H74" t="s">
        <v>109</v>
      </c>
      <c r="I74" s="25">
        <v>14148600</v>
      </c>
      <c r="J74" t="s">
        <v>60</v>
      </c>
      <c r="K74" s="27"/>
      <c r="L74" t="s">
        <v>60</v>
      </c>
      <c r="M74" t="s">
        <v>60</v>
      </c>
      <c r="N74" t="s">
        <v>60</v>
      </c>
      <c r="O74" s="24">
        <v>45883</v>
      </c>
      <c r="P74" t="s">
        <v>86</v>
      </c>
      <c r="Q74" s="24">
        <v>45686</v>
      </c>
      <c r="R74" t="s">
        <v>60</v>
      </c>
      <c r="S74" s="25">
        <v>14148600</v>
      </c>
      <c r="T74" s="26">
        <v>56</v>
      </c>
      <c r="U74" t="s">
        <v>109</v>
      </c>
      <c r="V74" t="s">
        <v>60</v>
      </c>
      <c r="W74" s="25">
        <v>14148600</v>
      </c>
      <c r="X74" s="26">
        <v>56</v>
      </c>
      <c r="Y74" s="25">
        <v>14148600</v>
      </c>
      <c r="Z74" s="24">
        <v>45883</v>
      </c>
      <c r="AA74"/>
      <c r="AB74"/>
      <c r="AC74" s="24">
        <v>45769</v>
      </c>
      <c r="AD74" s="24">
        <v>45883</v>
      </c>
      <c r="AE74" t="s">
        <v>369</v>
      </c>
      <c r="AF74" t="s">
        <v>370</v>
      </c>
      <c r="AG74" t="s">
        <v>371</v>
      </c>
      <c r="AH74" s="28">
        <v>5.9699999999999996E-2</v>
      </c>
      <c r="AI74" t="s">
        <v>65</v>
      </c>
      <c r="AJ74" s="24">
        <v>45778</v>
      </c>
      <c r="AK74" t="s">
        <v>109</v>
      </c>
      <c r="AL74" s="24">
        <v>45883</v>
      </c>
      <c r="AM74" t="s">
        <v>66</v>
      </c>
      <c r="AN74" t="s">
        <v>109</v>
      </c>
      <c r="AO74" t="s">
        <v>67</v>
      </c>
      <c r="AP74" t="s">
        <v>68</v>
      </c>
      <c r="AQ74" t="s">
        <v>69</v>
      </c>
      <c r="AR74" t="s">
        <v>60</v>
      </c>
      <c r="AS74" t="s">
        <v>60</v>
      </c>
      <c r="AT74" t="s">
        <v>60</v>
      </c>
      <c r="AU74" t="s">
        <v>109</v>
      </c>
    </row>
    <row r="75" spans="1:47">
      <c r="A75" t="s">
        <v>372</v>
      </c>
      <c r="B75" s="24">
        <v>45883</v>
      </c>
      <c r="C75" t="s">
        <v>58</v>
      </c>
      <c r="D75" t="s">
        <v>373</v>
      </c>
      <c r="E75" s="25">
        <v>17840000</v>
      </c>
      <c r="F75" s="26">
        <v>63</v>
      </c>
      <c r="G75" t="s">
        <v>60</v>
      </c>
      <c r="H75" t="s">
        <v>72</v>
      </c>
      <c r="I75" s="25">
        <v>17840000</v>
      </c>
      <c r="J75" t="s">
        <v>60</v>
      </c>
      <c r="K75" s="27"/>
      <c r="L75" t="s">
        <v>60</v>
      </c>
      <c r="M75" t="s">
        <v>60</v>
      </c>
      <c r="N75" t="s">
        <v>60</v>
      </c>
      <c r="O75" s="24">
        <v>45883</v>
      </c>
      <c r="P75" t="s">
        <v>86</v>
      </c>
      <c r="Q75" s="24">
        <v>45383</v>
      </c>
      <c r="R75" t="s">
        <v>60</v>
      </c>
      <c r="S75" s="25">
        <v>17840000</v>
      </c>
      <c r="T75" s="26">
        <v>63</v>
      </c>
      <c r="U75" t="s">
        <v>72</v>
      </c>
      <c r="V75" t="s">
        <v>60</v>
      </c>
      <c r="W75" s="25">
        <v>17840000</v>
      </c>
      <c r="X75" s="26">
        <v>63</v>
      </c>
      <c r="Y75" s="25">
        <v>17840000</v>
      </c>
      <c r="Z75" s="24">
        <v>45883</v>
      </c>
      <c r="AA75"/>
      <c r="AB75"/>
      <c r="AC75" s="24">
        <v>45664</v>
      </c>
      <c r="AD75" s="24">
        <v>45883</v>
      </c>
      <c r="AE75" t="s">
        <v>374</v>
      </c>
      <c r="AF75" t="s">
        <v>375</v>
      </c>
      <c r="AG75" t="s">
        <v>200</v>
      </c>
      <c r="AH75" s="28">
        <v>5.8700000000000002E-2</v>
      </c>
      <c r="AI75" t="s">
        <v>65</v>
      </c>
      <c r="AJ75" s="24">
        <v>45750</v>
      </c>
      <c r="AK75" t="s">
        <v>72</v>
      </c>
      <c r="AL75" s="24">
        <v>45883</v>
      </c>
      <c r="AM75" t="s">
        <v>66</v>
      </c>
      <c r="AN75" t="s">
        <v>72</v>
      </c>
      <c r="AO75" t="s">
        <v>67</v>
      </c>
      <c r="AP75" t="s">
        <v>68</v>
      </c>
      <c r="AQ75" t="s">
        <v>69</v>
      </c>
      <c r="AR75" t="s">
        <v>60</v>
      </c>
      <c r="AS75" t="s">
        <v>60</v>
      </c>
      <c r="AT75" t="s">
        <v>60</v>
      </c>
      <c r="AU75" t="s">
        <v>72</v>
      </c>
    </row>
    <row r="76" spans="1:47">
      <c r="A76" t="s">
        <v>376</v>
      </c>
      <c r="B76" s="24">
        <v>45883</v>
      </c>
      <c r="C76" t="s">
        <v>377</v>
      </c>
      <c r="D76" t="s">
        <v>378</v>
      </c>
      <c r="E76" s="25">
        <v>17266600</v>
      </c>
      <c r="F76" s="26">
        <v>136</v>
      </c>
      <c r="G76" t="s">
        <v>60</v>
      </c>
      <c r="H76" t="s">
        <v>129</v>
      </c>
      <c r="I76" s="25">
        <v>17266600</v>
      </c>
      <c r="J76" t="s">
        <v>60</v>
      </c>
      <c r="K76" s="27">
        <v>10</v>
      </c>
      <c r="L76" t="s">
        <v>379</v>
      </c>
      <c r="M76" t="s">
        <v>380</v>
      </c>
      <c r="N76" t="s">
        <v>60</v>
      </c>
      <c r="O76" s="24">
        <v>45883</v>
      </c>
      <c r="P76" t="s">
        <v>381</v>
      </c>
      <c r="Q76"/>
      <c r="R76" t="s">
        <v>60</v>
      </c>
      <c r="S76" s="25">
        <v>17266600</v>
      </c>
      <c r="T76" s="26">
        <v>136</v>
      </c>
      <c r="U76" t="s">
        <v>129</v>
      </c>
      <c r="V76" t="s">
        <v>60</v>
      </c>
      <c r="W76" s="25"/>
      <c r="X76" s="26">
        <v>136</v>
      </c>
      <c r="Y76" s="25"/>
      <c r="Z76"/>
      <c r="AA76"/>
      <c r="AB76"/>
      <c r="AC76" s="24">
        <v>45505</v>
      </c>
      <c r="AD76"/>
      <c r="AE76" t="s">
        <v>382</v>
      </c>
      <c r="AF76" t="s">
        <v>383</v>
      </c>
      <c r="AG76" t="s">
        <v>132</v>
      </c>
      <c r="AH76" s="28">
        <v>6.4899999999999999E-2</v>
      </c>
      <c r="AI76" t="s">
        <v>120</v>
      </c>
      <c r="AJ76" s="24">
        <v>45525</v>
      </c>
      <c r="AK76" t="s">
        <v>129</v>
      </c>
      <c r="AL76" s="24">
        <v>45883</v>
      </c>
      <c r="AM76" t="s">
        <v>188</v>
      </c>
      <c r="AN76" t="s">
        <v>129</v>
      </c>
      <c r="AO76" t="s">
        <v>189</v>
      </c>
      <c r="AP76" t="s">
        <v>121</v>
      </c>
      <c r="AQ76" t="s">
        <v>384</v>
      </c>
      <c r="AR76" t="s">
        <v>60</v>
      </c>
      <c r="AS76" t="s">
        <v>60</v>
      </c>
      <c r="AT76" t="s">
        <v>60</v>
      </c>
      <c r="AU76" t="s">
        <v>60</v>
      </c>
    </row>
    <row r="77" spans="1:47">
      <c r="A77" t="s">
        <v>385</v>
      </c>
      <c r="B77" s="24">
        <v>45883</v>
      </c>
      <c r="C77" t="s">
        <v>208</v>
      </c>
      <c r="D77" t="s">
        <v>386</v>
      </c>
      <c r="E77" s="25">
        <v>5937000</v>
      </c>
      <c r="F77" s="26">
        <v>90</v>
      </c>
      <c r="G77" t="s">
        <v>60</v>
      </c>
      <c r="H77" t="s">
        <v>116</v>
      </c>
      <c r="I77" s="25">
        <v>5937000</v>
      </c>
      <c r="J77" t="s">
        <v>60</v>
      </c>
      <c r="K77" s="27"/>
      <c r="L77" t="s">
        <v>60</v>
      </c>
      <c r="M77" t="s">
        <v>60</v>
      </c>
      <c r="N77" t="s">
        <v>60</v>
      </c>
      <c r="O77" s="24">
        <v>45883</v>
      </c>
      <c r="P77" t="s">
        <v>117</v>
      </c>
      <c r="Q77" s="24">
        <v>45649</v>
      </c>
      <c r="R77" t="s">
        <v>60</v>
      </c>
      <c r="S77" s="25">
        <v>5937000</v>
      </c>
      <c r="T77" s="26">
        <v>90</v>
      </c>
      <c r="U77" t="s">
        <v>116</v>
      </c>
      <c r="V77" t="s">
        <v>60</v>
      </c>
      <c r="W77" s="25">
        <v>5937000</v>
      </c>
      <c r="X77" s="26">
        <v>90</v>
      </c>
      <c r="Y77" s="25">
        <v>5937000</v>
      </c>
      <c r="Z77" s="24">
        <v>45883</v>
      </c>
      <c r="AA77"/>
      <c r="AB77"/>
      <c r="AC77" s="24">
        <v>45748</v>
      </c>
      <c r="AD77" s="24">
        <v>45883</v>
      </c>
      <c r="AE77" t="s">
        <v>387</v>
      </c>
      <c r="AF77" t="s">
        <v>388</v>
      </c>
      <c r="AG77" t="s">
        <v>174</v>
      </c>
      <c r="AH77" s="28">
        <v>5.9299999999999999E-2</v>
      </c>
      <c r="AI77" t="s">
        <v>120</v>
      </c>
      <c r="AJ77" s="24">
        <v>45790</v>
      </c>
      <c r="AK77" t="s">
        <v>116</v>
      </c>
      <c r="AL77" s="24">
        <v>45883</v>
      </c>
      <c r="AM77" t="s">
        <v>66</v>
      </c>
      <c r="AN77" t="s">
        <v>116</v>
      </c>
      <c r="AO77" t="s">
        <v>67</v>
      </c>
      <c r="AP77" t="s">
        <v>215</v>
      </c>
      <c r="AQ77" t="s">
        <v>69</v>
      </c>
      <c r="AR77" t="s">
        <v>60</v>
      </c>
      <c r="AS77" t="s">
        <v>60</v>
      </c>
      <c r="AT77" t="s">
        <v>60</v>
      </c>
      <c r="AU77" t="s">
        <v>116</v>
      </c>
    </row>
    <row r="78" spans="1:47">
      <c r="A78" t="s">
        <v>389</v>
      </c>
      <c r="B78" s="24">
        <v>45883</v>
      </c>
      <c r="C78" t="s">
        <v>208</v>
      </c>
      <c r="D78" t="s">
        <v>390</v>
      </c>
      <c r="E78" s="25">
        <v>9431000</v>
      </c>
      <c r="F78" s="26">
        <v>189</v>
      </c>
      <c r="G78" t="s">
        <v>60</v>
      </c>
      <c r="H78" t="s">
        <v>116</v>
      </c>
      <c r="I78" s="25">
        <v>9431000</v>
      </c>
      <c r="J78" t="s">
        <v>60</v>
      </c>
      <c r="K78" s="27"/>
      <c r="L78" t="s">
        <v>60</v>
      </c>
      <c r="M78" t="s">
        <v>60</v>
      </c>
      <c r="N78" t="s">
        <v>60</v>
      </c>
      <c r="O78" s="24">
        <v>45883</v>
      </c>
      <c r="P78" t="s">
        <v>117</v>
      </c>
      <c r="Q78" s="24">
        <v>45649</v>
      </c>
      <c r="R78" t="s">
        <v>60</v>
      </c>
      <c r="S78" s="25">
        <v>9431000</v>
      </c>
      <c r="T78" s="26">
        <v>189</v>
      </c>
      <c r="U78" t="s">
        <v>116</v>
      </c>
      <c r="V78" t="s">
        <v>60</v>
      </c>
      <c r="W78" s="25">
        <v>9431000</v>
      </c>
      <c r="X78" s="26">
        <v>189</v>
      </c>
      <c r="Y78" s="25">
        <v>9431000</v>
      </c>
      <c r="Z78" s="24">
        <v>45883</v>
      </c>
      <c r="AA78"/>
      <c r="AB78"/>
      <c r="AC78" s="24">
        <v>45749</v>
      </c>
      <c r="AD78" s="24">
        <v>45883</v>
      </c>
      <c r="AE78" t="s">
        <v>391</v>
      </c>
      <c r="AF78" t="s">
        <v>392</v>
      </c>
      <c r="AG78" t="s">
        <v>174</v>
      </c>
      <c r="AH78" s="28">
        <v>5.9299999999999999E-2</v>
      </c>
      <c r="AI78" t="s">
        <v>120</v>
      </c>
      <c r="AJ78" s="24">
        <v>45790</v>
      </c>
      <c r="AK78" t="s">
        <v>116</v>
      </c>
      <c r="AL78" s="24">
        <v>45883</v>
      </c>
      <c r="AM78" t="s">
        <v>66</v>
      </c>
      <c r="AN78" t="s">
        <v>116</v>
      </c>
      <c r="AO78" t="s">
        <v>67</v>
      </c>
      <c r="AP78" t="s">
        <v>215</v>
      </c>
      <c r="AQ78" t="s">
        <v>69</v>
      </c>
      <c r="AR78" t="s">
        <v>60</v>
      </c>
      <c r="AS78" t="s">
        <v>60</v>
      </c>
      <c r="AT78" t="s">
        <v>60</v>
      </c>
      <c r="AU78" t="s">
        <v>116</v>
      </c>
    </row>
    <row r="79" spans="1:47">
      <c r="A79" t="s">
        <v>393</v>
      </c>
      <c r="B79" s="24">
        <v>45883</v>
      </c>
      <c r="C79" t="s">
        <v>58</v>
      </c>
      <c r="D79" t="s">
        <v>394</v>
      </c>
      <c r="E79" s="25">
        <v>20663900</v>
      </c>
      <c r="F79" s="26">
        <v>70</v>
      </c>
      <c r="G79" t="s">
        <v>60</v>
      </c>
      <c r="H79" t="s">
        <v>177</v>
      </c>
      <c r="I79" s="25">
        <v>20663900</v>
      </c>
      <c r="J79" t="s">
        <v>60</v>
      </c>
      <c r="K79" s="27"/>
      <c r="L79" t="s">
        <v>60</v>
      </c>
      <c r="M79" t="s">
        <v>60</v>
      </c>
      <c r="N79" t="s">
        <v>60</v>
      </c>
      <c r="O79" s="24">
        <v>45883</v>
      </c>
      <c r="P79" t="s">
        <v>86</v>
      </c>
      <c r="Q79" s="24">
        <v>45649</v>
      </c>
      <c r="R79" t="s">
        <v>60</v>
      </c>
      <c r="S79" s="25">
        <v>20663900</v>
      </c>
      <c r="T79" s="26">
        <v>70</v>
      </c>
      <c r="U79" t="s">
        <v>177</v>
      </c>
      <c r="V79" t="s">
        <v>60</v>
      </c>
      <c r="W79" s="25">
        <v>20663900</v>
      </c>
      <c r="X79" s="26">
        <v>70</v>
      </c>
      <c r="Y79" s="25">
        <v>20663900</v>
      </c>
      <c r="Z79" s="24">
        <v>45883</v>
      </c>
      <c r="AA79"/>
      <c r="AB79"/>
      <c r="AC79" s="24">
        <v>45744</v>
      </c>
      <c r="AD79" s="24">
        <v>45883</v>
      </c>
      <c r="AE79" t="s">
        <v>395</v>
      </c>
      <c r="AF79" t="s">
        <v>396</v>
      </c>
      <c r="AG79" t="s">
        <v>126</v>
      </c>
      <c r="AH79" s="28">
        <v>6.3E-2</v>
      </c>
      <c r="AI79" t="s">
        <v>65</v>
      </c>
      <c r="AJ79" s="24">
        <v>45777</v>
      </c>
      <c r="AK79" t="s">
        <v>177</v>
      </c>
      <c r="AL79" s="24">
        <v>45883</v>
      </c>
      <c r="AM79" t="s">
        <v>66</v>
      </c>
      <c r="AN79" t="s">
        <v>177</v>
      </c>
      <c r="AO79" t="s">
        <v>67</v>
      </c>
      <c r="AP79" t="s">
        <v>68</v>
      </c>
      <c r="AQ79" t="s">
        <v>69</v>
      </c>
      <c r="AR79" t="s">
        <v>60</v>
      </c>
      <c r="AS79" t="s">
        <v>60</v>
      </c>
      <c r="AT79" t="s">
        <v>60</v>
      </c>
      <c r="AU79" t="s">
        <v>177</v>
      </c>
    </row>
    <row r="80" spans="1:47">
      <c r="A80" t="s">
        <v>397</v>
      </c>
      <c r="B80" s="24">
        <v>45882</v>
      </c>
      <c r="C80" t="s">
        <v>58</v>
      </c>
      <c r="D80" t="s">
        <v>398</v>
      </c>
      <c r="E80" s="25">
        <v>9424000</v>
      </c>
      <c r="F80" s="26">
        <v>84</v>
      </c>
      <c r="G80" t="s">
        <v>60</v>
      </c>
      <c r="H80" t="s">
        <v>177</v>
      </c>
      <c r="I80" s="25">
        <v>9424000</v>
      </c>
      <c r="J80" t="s">
        <v>60</v>
      </c>
      <c r="K80" s="27"/>
      <c r="L80" t="s">
        <v>60</v>
      </c>
      <c r="M80" t="s">
        <v>60</v>
      </c>
      <c r="N80" t="s">
        <v>60</v>
      </c>
      <c r="O80" s="24">
        <v>45882</v>
      </c>
      <c r="P80" t="s">
        <v>86</v>
      </c>
      <c r="Q80"/>
      <c r="R80" t="s">
        <v>60</v>
      </c>
      <c r="S80" s="25">
        <v>9424000</v>
      </c>
      <c r="T80" s="26">
        <v>84</v>
      </c>
      <c r="U80" t="s">
        <v>177</v>
      </c>
      <c r="V80" t="s">
        <v>60</v>
      </c>
      <c r="W80" s="25">
        <v>9424000</v>
      </c>
      <c r="X80" s="26">
        <v>84</v>
      </c>
      <c r="Y80" s="25">
        <v>9424000</v>
      </c>
      <c r="Z80" s="24">
        <v>45882</v>
      </c>
      <c r="AA80"/>
      <c r="AB80"/>
      <c r="AC80" s="24">
        <v>45532</v>
      </c>
      <c r="AD80" s="24">
        <v>45882</v>
      </c>
      <c r="AE80" t="s">
        <v>399</v>
      </c>
      <c r="AF80" t="s">
        <v>400</v>
      </c>
      <c r="AG80" t="s">
        <v>200</v>
      </c>
      <c r="AH80" s="28">
        <v>5.9400000000000001E-2</v>
      </c>
      <c r="AI80" t="s">
        <v>65</v>
      </c>
      <c r="AJ80" s="24">
        <v>45646</v>
      </c>
      <c r="AK80" t="s">
        <v>177</v>
      </c>
      <c r="AL80" s="24">
        <v>45882</v>
      </c>
      <c r="AM80" t="s">
        <v>66</v>
      </c>
      <c r="AN80" t="s">
        <v>177</v>
      </c>
      <c r="AO80" t="s">
        <v>67</v>
      </c>
      <c r="AP80" t="s">
        <v>68</v>
      </c>
      <c r="AQ80" t="s">
        <v>69</v>
      </c>
      <c r="AR80" t="s">
        <v>60</v>
      </c>
      <c r="AS80" t="s">
        <v>60</v>
      </c>
      <c r="AT80" t="s">
        <v>60</v>
      </c>
      <c r="AU80" t="s">
        <v>177</v>
      </c>
    </row>
    <row r="81" spans="1:47">
      <c r="A81" t="s">
        <v>401</v>
      </c>
      <c r="B81" s="24">
        <v>45882</v>
      </c>
      <c r="C81" t="s">
        <v>208</v>
      </c>
      <c r="D81" t="s">
        <v>402</v>
      </c>
      <c r="E81" s="25">
        <v>19280000</v>
      </c>
      <c r="F81" s="26">
        <v>265</v>
      </c>
      <c r="G81" t="s">
        <v>60</v>
      </c>
      <c r="H81" t="s">
        <v>172</v>
      </c>
      <c r="I81" s="25">
        <v>19280000</v>
      </c>
      <c r="J81" t="s">
        <v>60</v>
      </c>
      <c r="K81" s="27"/>
      <c r="L81" t="s">
        <v>60</v>
      </c>
      <c r="M81" t="s">
        <v>60</v>
      </c>
      <c r="N81" t="s">
        <v>60</v>
      </c>
      <c r="O81" s="24">
        <v>45882</v>
      </c>
      <c r="P81" t="s">
        <v>210</v>
      </c>
      <c r="Q81" s="24">
        <v>45558</v>
      </c>
      <c r="R81" t="s">
        <v>60</v>
      </c>
      <c r="S81" s="25">
        <v>19280000</v>
      </c>
      <c r="T81" s="26">
        <v>267</v>
      </c>
      <c r="U81" t="s">
        <v>172</v>
      </c>
      <c r="V81" t="s">
        <v>60</v>
      </c>
      <c r="W81" s="25">
        <v>19280000</v>
      </c>
      <c r="X81" s="26">
        <v>265</v>
      </c>
      <c r="Y81" s="25">
        <v>19280000</v>
      </c>
      <c r="Z81" s="24">
        <v>45882</v>
      </c>
      <c r="AA81"/>
      <c r="AB81"/>
      <c r="AC81" s="24">
        <v>45679</v>
      </c>
      <c r="AD81" s="24">
        <v>45882</v>
      </c>
      <c r="AE81" t="s">
        <v>403</v>
      </c>
      <c r="AF81" t="s">
        <v>404</v>
      </c>
      <c r="AG81" t="s">
        <v>200</v>
      </c>
      <c r="AH81" s="28">
        <v>6.1699999999999998E-2</v>
      </c>
      <c r="AI81" t="s">
        <v>214</v>
      </c>
      <c r="AJ81" s="24">
        <v>45806</v>
      </c>
      <c r="AK81" t="s">
        <v>172</v>
      </c>
      <c r="AL81" s="24">
        <v>45882</v>
      </c>
      <c r="AM81" t="s">
        <v>66</v>
      </c>
      <c r="AN81" t="s">
        <v>172</v>
      </c>
      <c r="AO81" t="s">
        <v>67</v>
      </c>
      <c r="AP81" t="s">
        <v>215</v>
      </c>
      <c r="AQ81" t="s">
        <v>69</v>
      </c>
      <c r="AR81" t="s">
        <v>60</v>
      </c>
      <c r="AS81" t="s">
        <v>60</v>
      </c>
      <c r="AT81" t="s">
        <v>60</v>
      </c>
      <c r="AU81" t="s">
        <v>172</v>
      </c>
    </row>
    <row r="82" spans="1:47">
      <c r="A82" t="s">
        <v>405</v>
      </c>
      <c r="B82" s="24">
        <v>45881</v>
      </c>
      <c r="C82" t="s">
        <v>58</v>
      </c>
      <c r="D82" t="s">
        <v>406</v>
      </c>
      <c r="E82" s="25">
        <v>19705000</v>
      </c>
      <c r="F82" s="26">
        <v>136</v>
      </c>
      <c r="G82" t="s">
        <v>60</v>
      </c>
      <c r="H82" t="s">
        <v>109</v>
      </c>
      <c r="I82" s="25">
        <v>19705000</v>
      </c>
      <c r="J82" t="s">
        <v>60</v>
      </c>
      <c r="K82" s="27"/>
      <c r="L82" t="s">
        <v>60</v>
      </c>
      <c r="M82" t="s">
        <v>60</v>
      </c>
      <c r="N82" t="s">
        <v>60</v>
      </c>
      <c r="O82" s="24">
        <v>45881</v>
      </c>
      <c r="P82" t="s">
        <v>86</v>
      </c>
      <c r="Q82" s="24">
        <v>45623</v>
      </c>
      <c r="R82" t="s">
        <v>60</v>
      </c>
      <c r="S82" s="25">
        <v>19705000</v>
      </c>
      <c r="T82" s="26">
        <v>136</v>
      </c>
      <c r="U82" t="s">
        <v>109</v>
      </c>
      <c r="V82" t="s">
        <v>60</v>
      </c>
      <c r="W82" s="25">
        <v>19705000</v>
      </c>
      <c r="X82" s="26">
        <v>136</v>
      </c>
      <c r="Y82" s="25">
        <v>19705000</v>
      </c>
      <c r="Z82" s="24">
        <v>45881</v>
      </c>
      <c r="AA82"/>
      <c r="AB82"/>
      <c r="AC82" s="24">
        <v>45726</v>
      </c>
      <c r="AD82" s="24">
        <v>45881</v>
      </c>
      <c r="AE82" t="s">
        <v>407</v>
      </c>
      <c r="AF82" t="s">
        <v>408</v>
      </c>
      <c r="AG82" t="s">
        <v>409</v>
      </c>
      <c r="AH82" s="28">
        <v>6.0499999999999998E-2</v>
      </c>
      <c r="AI82" t="s">
        <v>65</v>
      </c>
      <c r="AJ82" s="24">
        <v>45769</v>
      </c>
      <c r="AK82" t="s">
        <v>109</v>
      </c>
      <c r="AL82" s="24">
        <v>45881</v>
      </c>
      <c r="AM82" t="s">
        <v>66</v>
      </c>
      <c r="AN82" t="s">
        <v>109</v>
      </c>
      <c r="AO82" t="s">
        <v>67</v>
      </c>
      <c r="AP82" t="s">
        <v>68</v>
      </c>
      <c r="AQ82" t="s">
        <v>69</v>
      </c>
      <c r="AR82" t="s">
        <v>60</v>
      </c>
      <c r="AS82" t="s">
        <v>60</v>
      </c>
      <c r="AT82" t="s">
        <v>60</v>
      </c>
      <c r="AU82" t="s">
        <v>109</v>
      </c>
    </row>
    <row r="83" spans="1:47">
      <c r="A83" t="s">
        <v>410</v>
      </c>
      <c r="B83" s="24">
        <v>45876</v>
      </c>
      <c r="C83" t="s">
        <v>58</v>
      </c>
      <c r="D83" t="s">
        <v>411</v>
      </c>
      <c r="E83" s="25">
        <v>23040000</v>
      </c>
      <c r="F83" s="26">
        <v>100</v>
      </c>
      <c r="G83" t="s">
        <v>60</v>
      </c>
      <c r="H83" t="s">
        <v>139</v>
      </c>
      <c r="I83" s="25">
        <v>23040000</v>
      </c>
      <c r="J83" t="s">
        <v>60</v>
      </c>
      <c r="K83" s="27"/>
      <c r="L83" t="s">
        <v>60</v>
      </c>
      <c r="M83" t="s">
        <v>60</v>
      </c>
      <c r="N83" t="s">
        <v>60</v>
      </c>
      <c r="O83" s="24">
        <v>45876</v>
      </c>
      <c r="P83" t="s">
        <v>86</v>
      </c>
      <c r="Q83" s="24">
        <v>45613</v>
      </c>
      <c r="R83" t="s">
        <v>60</v>
      </c>
      <c r="S83" s="25">
        <v>23040000</v>
      </c>
      <c r="T83" s="26">
        <v>100</v>
      </c>
      <c r="U83" t="s">
        <v>139</v>
      </c>
      <c r="V83" t="s">
        <v>60</v>
      </c>
      <c r="W83" s="25">
        <v>23040000</v>
      </c>
      <c r="X83" s="26">
        <v>100</v>
      </c>
      <c r="Y83" s="25">
        <v>23040000</v>
      </c>
      <c r="Z83" s="24">
        <v>45876</v>
      </c>
      <c r="AA83"/>
      <c r="AB83"/>
      <c r="AC83" s="24">
        <v>45720</v>
      </c>
      <c r="AD83" s="24">
        <v>45876</v>
      </c>
      <c r="AE83" t="s">
        <v>412</v>
      </c>
      <c r="AF83" t="s">
        <v>413</v>
      </c>
      <c r="AG83" t="s">
        <v>106</v>
      </c>
      <c r="AH83" s="28">
        <v>6.0700000000000004E-2</v>
      </c>
      <c r="AI83" t="s">
        <v>65</v>
      </c>
      <c r="AJ83" s="24">
        <v>45785</v>
      </c>
      <c r="AK83" t="s">
        <v>139</v>
      </c>
      <c r="AL83" s="24">
        <v>45876</v>
      </c>
      <c r="AM83" t="s">
        <v>66</v>
      </c>
      <c r="AN83" t="s">
        <v>139</v>
      </c>
      <c r="AO83" t="s">
        <v>67</v>
      </c>
      <c r="AP83" t="s">
        <v>68</v>
      </c>
      <c r="AQ83" t="s">
        <v>69</v>
      </c>
      <c r="AR83" t="s">
        <v>60</v>
      </c>
      <c r="AS83" t="s">
        <v>60</v>
      </c>
      <c r="AT83" t="s">
        <v>60</v>
      </c>
      <c r="AU83" t="s">
        <v>139</v>
      </c>
    </row>
    <row r="84" spans="1:47">
      <c r="A84" t="s">
        <v>414</v>
      </c>
      <c r="B84" s="24">
        <v>45876</v>
      </c>
      <c r="C84" t="s">
        <v>58</v>
      </c>
      <c r="D84" t="s">
        <v>415</v>
      </c>
      <c r="E84" s="25">
        <v>14080000</v>
      </c>
      <c r="F84" s="26">
        <v>68</v>
      </c>
      <c r="G84" t="s">
        <v>60</v>
      </c>
      <c r="H84" t="s">
        <v>139</v>
      </c>
      <c r="I84" s="25">
        <v>14080000</v>
      </c>
      <c r="J84" t="s">
        <v>60</v>
      </c>
      <c r="K84" s="27"/>
      <c r="L84" t="s">
        <v>60</v>
      </c>
      <c r="M84" t="s">
        <v>60</v>
      </c>
      <c r="N84" t="s">
        <v>60</v>
      </c>
      <c r="O84" s="24">
        <v>45876</v>
      </c>
      <c r="P84" t="s">
        <v>86</v>
      </c>
      <c r="Q84" s="24">
        <v>45613</v>
      </c>
      <c r="R84" t="s">
        <v>60</v>
      </c>
      <c r="S84" s="25">
        <v>14080000</v>
      </c>
      <c r="T84" s="26">
        <v>68</v>
      </c>
      <c r="U84" t="s">
        <v>139</v>
      </c>
      <c r="V84" t="s">
        <v>60</v>
      </c>
      <c r="W84" s="25">
        <v>14080000</v>
      </c>
      <c r="X84" s="26">
        <v>68</v>
      </c>
      <c r="Y84" s="25">
        <v>14080000</v>
      </c>
      <c r="Z84" s="24">
        <v>45876</v>
      </c>
      <c r="AA84"/>
      <c r="AB84"/>
      <c r="AC84" s="24">
        <v>45720</v>
      </c>
      <c r="AD84" s="24">
        <v>45876</v>
      </c>
      <c r="AE84" t="s">
        <v>416</v>
      </c>
      <c r="AF84" t="s">
        <v>417</v>
      </c>
      <c r="AG84" t="s">
        <v>106</v>
      </c>
      <c r="AH84" s="28">
        <v>6.0700000000000004E-2</v>
      </c>
      <c r="AI84" t="s">
        <v>65</v>
      </c>
      <c r="AJ84" s="24">
        <v>45784</v>
      </c>
      <c r="AK84" t="s">
        <v>139</v>
      </c>
      <c r="AL84" s="24">
        <v>45876</v>
      </c>
      <c r="AM84" t="s">
        <v>66</v>
      </c>
      <c r="AN84" t="s">
        <v>139</v>
      </c>
      <c r="AO84" t="s">
        <v>67</v>
      </c>
      <c r="AP84" t="s">
        <v>68</v>
      </c>
      <c r="AQ84" t="s">
        <v>69</v>
      </c>
      <c r="AR84" t="s">
        <v>60</v>
      </c>
      <c r="AS84" t="s">
        <v>60</v>
      </c>
      <c r="AT84" t="s">
        <v>60</v>
      </c>
      <c r="AU84" t="s">
        <v>139</v>
      </c>
    </row>
    <row r="85" spans="1:47">
      <c r="A85" t="s">
        <v>418</v>
      </c>
      <c r="B85" s="24">
        <v>45876</v>
      </c>
      <c r="C85" t="s">
        <v>58</v>
      </c>
      <c r="D85" t="s">
        <v>419</v>
      </c>
      <c r="E85" s="25">
        <v>20240000</v>
      </c>
      <c r="F85" s="26">
        <v>103</v>
      </c>
      <c r="G85" t="s">
        <v>60</v>
      </c>
      <c r="H85" t="s">
        <v>139</v>
      </c>
      <c r="I85" s="25">
        <v>20240000</v>
      </c>
      <c r="J85" t="s">
        <v>60</v>
      </c>
      <c r="K85" s="27"/>
      <c r="L85" t="s">
        <v>60</v>
      </c>
      <c r="M85" t="s">
        <v>60</v>
      </c>
      <c r="N85" t="s">
        <v>60</v>
      </c>
      <c r="O85" s="24">
        <v>45876</v>
      </c>
      <c r="P85" t="s">
        <v>86</v>
      </c>
      <c r="Q85" s="24">
        <v>45613</v>
      </c>
      <c r="R85" t="s">
        <v>60</v>
      </c>
      <c r="S85" s="25">
        <v>20240000</v>
      </c>
      <c r="T85" s="26">
        <v>103</v>
      </c>
      <c r="U85" t="s">
        <v>139</v>
      </c>
      <c r="V85" t="s">
        <v>60</v>
      </c>
      <c r="W85" s="25">
        <v>20240000</v>
      </c>
      <c r="X85" s="26">
        <v>103</v>
      </c>
      <c r="Y85" s="25">
        <v>20240000</v>
      </c>
      <c r="Z85" s="24">
        <v>45876</v>
      </c>
      <c r="AA85"/>
      <c r="AB85"/>
      <c r="AC85" s="24">
        <v>45720</v>
      </c>
      <c r="AD85" s="24">
        <v>45876</v>
      </c>
      <c r="AE85" t="s">
        <v>420</v>
      </c>
      <c r="AF85" t="s">
        <v>1425</v>
      </c>
      <c r="AG85" t="s">
        <v>106</v>
      </c>
      <c r="AH85" s="28">
        <v>6.0700000000000004E-2</v>
      </c>
      <c r="AI85" t="s">
        <v>65</v>
      </c>
      <c r="AJ85" s="24">
        <v>45784</v>
      </c>
      <c r="AK85" t="s">
        <v>139</v>
      </c>
      <c r="AL85" s="24">
        <v>45876</v>
      </c>
      <c r="AM85" t="s">
        <v>66</v>
      </c>
      <c r="AN85" t="s">
        <v>139</v>
      </c>
      <c r="AO85" t="s">
        <v>67</v>
      </c>
      <c r="AP85" t="s">
        <v>68</v>
      </c>
      <c r="AQ85" t="s">
        <v>69</v>
      </c>
      <c r="AR85" t="s">
        <v>60</v>
      </c>
      <c r="AS85" t="s">
        <v>60</v>
      </c>
      <c r="AT85" t="s">
        <v>60</v>
      </c>
      <c r="AU85" t="s">
        <v>139</v>
      </c>
    </row>
    <row r="86" spans="1:47">
      <c r="A86" t="s">
        <v>421</v>
      </c>
      <c r="B86" s="24">
        <v>45876</v>
      </c>
      <c r="C86" t="s">
        <v>58</v>
      </c>
      <c r="D86" t="s">
        <v>422</v>
      </c>
      <c r="E86" s="25">
        <v>16521400</v>
      </c>
      <c r="F86" s="26">
        <v>51</v>
      </c>
      <c r="G86" t="s">
        <v>60</v>
      </c>
      <c r="H86" t="s">
        <v>423</v>
      </c>
      <c r="I86" s="25">
        <v>16840800</v>
      </c>
      <c r="J86" t="s">
        <v>60</v>
      </c>
      <c r="K86" s="27"/>
      <c r="L86" t="s">
        <v>60</v>
      </c>
      <c r="M86" t="s">
        <v>60</v>
      </c>
      <c r="N86" t="s">
        <v>60</v>
      </c>
      <c r="O86" s="24">
        <v>45876</v>
      </c>
      <c r="P86" t="s">
        <v>86</v>
      </c>
      <c r="Q86" s="24">
        <v>45685</v>
      </c>
      <c r="R86" t="s">
        <v>60</v>
      </c>
      <c r="S86" s="25">
        <v>16521400</v>
      </c>
      <c r="T86" s="26">
        <v>51</v>
      </c>
      <c r="U86" t="s">
        <v>423</v>
      </c>
      <c r="V86" t="s">
        <v>60</v>
      </c>
      <c r="W86" s="25">
        <v>16521400</v>
      </c>
      <c r="X86" s="26">
        <v>51</v>
      </c>
      <c r="Y86" s="25">
        <v>16521400</v>
      </c>
      <c r="Z86" s="24">
        <v>45876</v>
      </c>
      <c r="AA86"/>
      <c r="AB86"/>
      <c r="AC86" s="24">
        <v>45691</v>
      </c>
      <c r="AD86" s="24">
        <v>45876</v>
      </c>
      <c r="AE86" t="s">
        <v>424</v>
      </c>
      <c r="AF86" t="s">
        <v>425</v>
      </c>
      <c r="AG86" t="s">
        <v>132</v>
      </c>
      <c r="AH86" s="28">
        <v>6.4699999999999994E-2</v>
      </c>
      <c r="AI86" t="s">
        <v>65</v>
      </c>
      <c r="AJ86" s="24">
        <v>45785</v>
      </c>
      <c r="AK86" t="s">
        <v>423</v>
      </c>
      <c r="AL86" s="24">
        <v>45876</v>
      </c>
      <c r="AM86" t="s">
        <v>66</v>
      </c>
      <c r="AN86" t="s">
        <v>423</v>
      </c>
      <c r="AO86" t="s">
        <v>67</v>
      </c>
      <c r="AP86" t="s">
        <v>68</v>
      </c>
      <c r="AQ86" t="s">
        <v>69</v>
      </c>
      <c r="AR86" t="s">
        <v>60</v>
      </c>
      <c r="AS86" t="s">
        <v>60</v>
      </c>
      <c r="AT86" t="s">
        <v>60</v>
      </c>
      <c r="AU86" t="s">
        <v>423</v>
      </c>
    </row>
    <row r="87" spans="1:47">
      <c r="A87" t="s">
        <v>426</v>
      </c>
      <c r="B87" s="24">
        <v>45874</v>
      </c>
      <c r="C87" t="s">
        <v>58</v>
      </c>
      <c r="D87" t="s">
        <v>427</v>
      </c>
      <c r="E87" s="25">
        <v>10960000</v>
      </c>
      <c r="F87" s="26">
        <v>78</v>
      </c>
      <c r="G87" t="s">
        <v>60</v>
      </c>
      <c r="H87" t="s">
        <v>177</v>
      </c>
      <c r="I87" s="25">
        <v>10960000</v>
      </c>
      <c r="J87" t="s">
        <v>60</v>
      </c>
      <c r="K87" s="27"/>
      <c r="L87" t="s">
        <v>60</v>
      </c>
      <c r="M87" t="s">
        <v>60</v>
      </c>
      <c r="N87" t="s">
        <v>60</v>
      </c>
      <c r="O87" s="24">
        <v>45874</v>
      </c>
      <c r="P87" t="s">
        <v>86</v>
      </c>
      <c r="Q87"/>
      <c r="R87" t="s">
        <v>60</v>
      </c>
      <c r="S87" s="25">
        <v>10960000</v>
      </c>
      <c r="T87" s="26">
        <v>78</v>
      </c>
      <c r="U87" t="s">
        <v>177</v>
      </c>
      <c r="V87" t="s">
        <v>60</v>
      </c>
      <c r="W87" s="25">
        <v>10960000</v>
      </c>
      <c r="X87" s="26">
        <v>78</v>
      </c>
      <c r="Y87" s="25">
        <v>10960000</v>
      </c>
      <c r="Z87" s="24">
        <v>45874</v>
      </c>
      <c r="AA87"/>
      <c r="AB87"/>
      <c r="AC87" s="24">
        <v>45321</v>
      </c>
      <c r="AD87" s="24">
        <v>45874</v>
      </c>
      <c r="AE87" t="s">
        <v>428</v>
      </c>
      <c r="AF87" t="s">
        <v>1426</v>
      </c>
      <c r="AG87" t="s">
        <v>157</v>
      </c>
      <c r="AH87" s="28">
        <v>6.0199999999999997E-2</v>
      </c>
      <c r="AI87" t="s">
        <v>65</v>
      </c>
      <c r="AJ87" s="24">
        <v>45517</v>
      </c>
      <c r="AK87" t="s">
        <v>177</v>
      </c>
      <c r="AL87" s="24">
        <v>45874</v>
      </c>
      <c r="AM87" t="s">
        <v>66</v>
      </c>
      <c r="AN87" t="s">
        <v>177</v>
      </c>
      <c r="AO87" t="s">
        <v>67</v>
      </c>
      <c r="AP87" t="s">
        <v>68</v>
      </c>
      <c r="AQ87" t="s">
        <v>69</v>
      </c>
      <c r="AR87" t="s">
        <v>60</v>
      </c>
      <c r="AS87" t="s">
        <v>60</v>
      </c>
      <c r="AT87" t="s">
        <v>60</v>
      </c>
      <c r="AU87" t="s">
        <v>177</v>
      </c>
    </row>
    <row r="88" spans="1:47">
      <c r="A88" t="s">
        <v>429</v>
      </c>
      <c r="B88" s="24">
        <v>45874</v>
      </c>
      <c r="C88" t="s">
        <v>58</v>
      </c>
      <c r="D88" t="s">
        <v>430</v>
      </c>
      <c r="E88" s="25">
        <v>12752000</v>
      </c>
      <c r="F88" s="26">
        <v>52</v>
      </c>
      <c r="G88" t="s">
        <v>60</v>
      </c>
      <c r="H88" t="s">
        <v>177</v>
      </c>
      <c r="I88" s="25">
        <v>12752000</v>
      </c>
      <c r="J88" t="s">
        <v>60</v>
      </c>
      <c r="K88" s="27"/>
      <c r="L88" t="s">
        <v>60</v>
      </c>
      <c r="M88" t="s">
        <v>60</v>
      </c>
      <c r="N88" t="s">
        <v>60</v>
      </c>
      <c r="O88" s="24">
        <v>45874</v>
      </c>
      <c r="P88" t="s">
        <v>86</v>
      </c>
      <c r="Q88"/>
      <c r="R88" t="s">
        <v>60</v>
      </c>
      <c r="S88" s="25">
        <v>12752000</v>
      </c>
      <c r="T88" s="26">
        <v>52</v>
      </c>
      <c r="U88" t="s">
        <v>177</v>
      </c>
      <c r="V88" t="s">
        <v>60</v>
      </c>
      <c r="W88" s="25">
        <v>12752000</v>
      </c>
      <c r="X88" s="26">
        <v>52</v>
      </c>
      <c r="Y88" s="25">
        <v>12752000</v>
      </c>
      <c r="Z88" s="24">
        <v>45874</v>
      </c>
      <c r="AA88"/>
      <c r="AB88"/>
      <c r="AC88" s="24">
        <v>45461</v>
      </c>
      <c r="AD88" s="24">
        <v>45874</v>
      </c>
      <c r="AE88" t="s">
        <v>431</v>
      </c>
      <c r="AF88" t="s">
        <v>432</v>
      </c>
      <c r="AG88" t="s">
        <v>157</v>
      </c>
      <c r="AH88" s="28">
        <v>6.0199999999999997E-2</v>
      </c>
      <c r="AI88" t="s">
        <v>65</v>
      </c>
      <c r="AJ88" s="24">
        <v>45587</v>
      </c>
      <c r="AK88" t="s">
        <v>177</v>
      </c>
      <c r="AL88" s="24">
        <v>45874</v>
      </c>
      <c r="AM88" t="s">
        <v>66</v>
      </c>
      <c r="AN88" t="s">
        <v>177</v>
      </c>
      <c r="AO88" t="s">
        <v>67</v>
      </c>
      <c r="AP88" t="s">
        <v>68</v>
      </c>
      <c r="AQ88" t="s">
        <v>69</v>
      </c>
      <c r="AR88" t="s">
        <v>60</v>
      </c>
      <c r="AS88" t="s">
        <v>60</v>
      </c>
      <c r="AT88" t="s">
        <v>60</v>
      </c>
      <c r="AU88" t="s">
        <v>177</v>
      </c>
    </row>
    <row r="89" spans="1:47">
      <c r="A89" t="s">
        <v>433</v>
      </c>
      <c r="B89" s="24">
        <v>45874</v>
      </c>
      <c r="C89" t="s">
        <v>58</v>
      </c>
      <c r="D89" t="s">
        <v>434</v>
      </c>
      <c r="E89" s="25">
        <v>16208700</v>
      </c>
      <c r="F89" s="26">
        <v>99</v>
      </c>
      <c r="G89" t="s">
        <v>60</v>
      </c>
      <c r="H89" t="s">
        <v>109</v>
      </c>
      <c r="I89" s="25">
        <v>16208700</v>
      </c>
      <c r="J89" t="s">
        <v>60</v>
      </c>
      <c r="K89" s="27"/>
      <c r="L89" t="s">
        <v>60</v>
      </c>
      <c r="M89" t="s">
        <v>60</v>
      </c>
      <c r="N89" t="s">
        <v>60</v>
      </c>
      <c r="O89" s="24">
        <v>45874</v>
      </c>
      <c r="P89" t="s">
        <v>86</v>
      </c>
      <c r="Q89" s="24">
        <v>45555</v>
      </c>
      <c r="R89" t="s">
        <v>60</v>
      </c>
      <c r="S89" s="25">
        <v>16208700</v>
      </c>
      <c r="T89" s="26">
        <v>99</v>
      </c>
      <c r="U89" t="s">
        <v>109</v>
      </c>
      <c r="V89" t="s">
        <v>60</v>
      </c>
      <c r="W89" s="25">
        <v>16208700</v>
      </c>
      <c r="X89" s="26">
        <v>99</v>
      </c>
      <c r="Y89" s="25">
        <v>16208700</v>
      </c>
      <c r="Z89" s="24">
        <v>45874</v>
      </c>
      <c r="AA89"/>
      <c r="AB89"/>
      <c r="AC89" s="24">
        <v>45679</v>
      </c>
      <c r="AD89" s="24">
        <v>45874</v>
      </c>
      <c r="AE89" t="s">
        <v>435</v>
      </c>
      <c r="AF89" t="s">
        <v>436</v>
      </c>
      <c r="AG89" t="s">
        <v>157</v>
      </c>
      <c r="AH89" s="28">
        <v>6.0700000000000004E-2</v>
      </c>
      <c r="AI89" t="s">
        <v>65</v>
      </c>
      <c r="AJ89" s="24">
        <v>45742</v>
      </c>
      <c r="AK89" t="s">
        <v>109</v>
      </c>
      <c r="AL89" s="24">
        <v>45874</v>
      </c>
      <c r="AM89" t="s">
        <v>66</v>
      </c>
      <c r="AN89" t="s">
        <v>109</v>
      </c>
      <c r="AO89" t="s">
        <v>67</v>
      </c>
      <c r="AP89" t="s">
        <v>68</v>
      </c>
      <c r="AQ89" t="s">
        <v>69</v>
      </c>
      <c r="AR89" t="s">
        <v>60</v>
      </c>
      <c r="AS89" t="s">
        <v>60</v>
      </c>
      <c r="AT89" t="s">
        <v>60</v>
      </c>
      <c r="AU89" t="s">
        <v>109</v>
      </c>
    </row>
    <row r="90" spans="1:47">
      <c r="A90" t="s">
        <v>437</v>
      </c>
      <c r="B90" s="24">
        <v>45874</v>
      </c>
      <c r="C90" t="s">
        <v>58</v>
      </c>
      <c r="D90" t="s">
        <v>438</v>
      </c>
      <c r="E90" s="25">
        <v>12045700</v>
      </c>
      <c r="F90" s="26">
        <v>59</v>
      </c>
      <c r="G90" t="s">
        <v>60</v>
      </c>
      <c r="H90" t="s">
        <v>172</v>
      </c>
      <c r="I90" s="25">
        <v>12045700</v>
      </c>
      <c r="J90" t="s">
        <v>60</v>
      </c>
      <c r="K90" s="27"/>
      <c r="L90" t="s">
        <v>60</v>
      </c>
      <c r="M90" t="s">
        <v>60</v>
      </c>
      <c r="N90" t="s">
        <v>60</v>
      </c>
      <c r="O90" s="24">
        <v>45874</v>
      </c>
      <c r="P90" t="s">
        <v>86</v>
      </c>
      <c r="Q90" s="24">
        <v>45551</v>
      </c>
      <c r="R90" t="s">
        <v>60</v>
      </c>
      <c r="S90" s="25">
        <v>12045700</v>
      </c>
      <c r="T90" s="26">
        <v>59</v>
      </c>
      <c r="U90" t="s">
        <v>172</v>
      </c>
      <c r="V90" t="s">
        <v>60</v>
      </c>
      <c r="W90" s="25">
        <v>12045700</v>
      </c>
      <c r="X90" s="26">
        <v>59</v>
      </c>
      <c r="Y90" s="25">
        <v>12045700</v>
      </c>
      <c r="Z90" s="24">
        <v>45874</v>
      </c>
      <c r="AA90"/>
      <c r="AB90"/>
      <c r="AC90" s="24">
        <v>45674</v>
      </c>
      <c r="AD90" s="24">
        <v>45874</v>
      </c>
      <c r="AE90" t="s">
        <v>439</v>
      </c>
      <c r="AF90" t="s">
        <v>1427</v>
      </c>
      <c r="AG90" t="s">
        <v>195</v>
      </c>
      <c r="AH90" s="28">
        <v>6.13E-2</v>
      </c>
      <c r="AI90" t="s">
        <v>65</v>
      </c>
      <c r="AJ90" s="24">
        <v>45750</v>
      </c>
      <c r="AK90" t="s">
        <v>172</v>
      </c>
      <c r="AL90" s="24">
        <v>45874</v>
      </c>
      <c r="AM90" t="s">
        <v>66</v>
      </c>
      <c r="AN90" t="s">
        <v>172</v>
      </c>
      <c r="AO90" t="s">
        <v>67</v>
      </c>
      <c r="AP90" t="s">
        <v>68</v>
      </c>
      <c r="AQ90" t="s">
        <v>69</v>
      </c>
      <c r="AR90" t="s">
        <v>60</v>
      </c>
      <c r="AS90" t="s">
        <v>60</v>
      </c>
      <c r="AT90" t="s">
        <v>60</v>
      </c>
      <c r="AU90" t="s">
        <v>172</v>
      </c>
    </row>
    <row r="91" spans="1:47">
      <c r="A91" t="s">
        <v>440</v>
      </c>
      <c r="B91" s="24">
        <v>45874</v>
      </c>
      <c r="C91" t="s">
        <v>58</v>
      </c>
      <c r="D91" t="s">
        <v>441</v>
      </c>
      <c r="E91" s="25">
        <v>7957900</v>
      </c>
      <c r="F91" s="26">
        <v>58</v>
      </c>
      <c r="G91" t="s">
        <v>60</v>
      </c>
      <c r="H91" t="s">
        <v>172</v>
      </c>
      <c r="I91" s="25">
        <v>7957900</v>
      </c>
      <c r="J91" t="s">
        <v>60</v>
      </c>
      <c r="K91" s="27"/>
      <c r="L91" t="s">
        <v>60</v>
      </c>
      <c r="M91" t="s">
        <v>60</v>
      </c>
      <c r="N91" t="s">
        <v>60</v>
      </c>
      <c r="O91" s="24">
        <v>45874</v>
      </c>
      <c r="P91" t="s">
        <v>86</v>
      </c>
      <c r="Q91" s="24">
        <v>45548</v>
      </c>
      <c r="R91" t="s">
        <v>60</v>
      </c>
      <c r="S91" s="25">
        <v>7957900</v>
      </c>
      <c r="T91" s="26">
        <v>58</v>
      </c>
      <c r="U91" t="s">
        <v>172</v>
      </c>
      <c r="V91" t="s">
        <v>60</v>
      </c>
      <c r="W91" s="25">
        <v>7957900</v>
      </c>
      <c r="X91" s="26">
        <v>58</v>
      </c>
      <c r="Y91" s="25">
        <v>7957900</v>
      </c>
      <c r="Z91" s="24">
        <v>45874</v>
      </c>
      <c r="AA91"/>
      <c r="AB91"/>
      <c r="AC91" s="24">
        <v>45665</v>
      </c>
      <c r="AD91" s="24">
        <v>45874</v>
      </c>
      <c r="AE91" t="s">
        <v>442</v>
      </c>
      <c r="AF91" t="s">
        <v>1428</v>
      </c>
      <c r="AG91" t="s">
        <v>195</v>
      </c>
      <c r="AH91" s="28">
        <v>6.13E-2</v>
      </c>
      <c r="AI91" t="s">
        <v>65</v>
      </c>
      <c r="AJ91" s="24">
        <v>45742</v>
      </c>
      <c r="AK91" t="s">
        <v>172</v>
      </c>
      <c r="AL91" s="24">
        <v>45874</v>
      </c>
      <c r="AM91" t="s">
        <v>66</v>
      </c>
      <c r="AN91" t="s">
        <v>172</v>
      </c>
      <c r="AO91" t="s">
        <v>67</v>
      </c>
      <c r="AP91" t="s">
        <v>68</v>
      </c>
      <c r="AQ91" t="s">
        <v>69</v>
      </c>
      <c r="AR91" t="s">
        <v>60</v>
      </c>
      <c r="AS91" t="s">
        <v>60</v>
      </c>
      <c r="AT91" t="s">
        <v>60</v>
      </c>
      <c r="AU91" t="s">
        <v>172</v>
      </c>
    </row>
    <row r="92" spans="1:47">
      <c r="A92" t="s">
        <v>443</v>
      </c>
      <c r="B92" s="24">
        <v>45874</v>
      </c>
      <c r="C92" t="s">
        <v>58</v>
      </c>
      <c r="D92" t="s">
        <v>444</v>
      </c>
      <c r="E92" s="25">
        <v>7401600</v>
      </c>
      <c r="F92" s="26">
        <v>73</v>
      </c>
      <c r="G92" t="s">
        <v>60</v>
      </c>
      <c r="H92" t="s">
        <v>172</v>
      </c>
      <c r="I92" s="25">
        <v>7401600</v>
      </c>
      <c r="J92" t="s">
        <v>60</v>
      </c>
      <c r="K92" s="27"/>
      <c r="L92" t="s">
        <v>60</v>
      </c>
      <c r="M92" t="s">
        <v>60</v>
      </c>
      <c r="N92" t="s">
        <v>60</v>
      </c>
      <c r="O92" s="24">
        <v>45874</v>
      </c>
      <c r="P92" t="s">
        <v>86</v>
      </c>
      <c r="Q92" s="24">
        <v>45548</v>
      </c>
      <c r="R92" t="s">
        <v>60</v>
      </c>
      <c r="S92" s="25">
        <v>7401600</v>
      </c>
      <c r="T92" s="26">
        <v>73</v>
      </c>
      <c r="U92" t="s">
        <v>172</v>
      </c>
      <c r="V92" t="s">
        <v>60</v>
      </c>
      <c r="W92" s="25">
        <v>7401600</v>
      </c>
      <c r="X92" s="26">
        <v>73</v>
      </c>
      <c r="Y92" s="25">
        <v>7401600</v>
      </c>
      <c r="Z92" s="24">
        <v>45874</v>
      </c>
      <c r="AA92"/>
      <c r="AB92"/>
      <c r="AC92" s="24">
        <v>45670</v>
      </c>
      <c r="AD92" s="24">
        <v>45874</v>
      </c>
      <c r="AE92" t="s">
        <v>445</v>
      </c>
      <c r="AF92" t="s">
        <v>1428</v>
      </c>
      <c r="AG92" t="s">
        <v>195</v>
      </c>
      <c r="AH92" s="28">
        <v>6.13E-2</v>
      </c>
      <c r="AI92" t="s">
        <v>65</v>
      </c>
      <c r="AJ92" s="24">
        <v>45755</v>
      </c>
      <c r="AK92" t="s">
        <v>172</v>
      </c>
      <c r="AL92" s="24">
        <v>45874</v>
      </c>
      <c r="AM92" t="s">
        <v>66</v>
      </c>
      <c r="AN92" t="s">
        <v>172</v>
      </c>
      <c r="AO92" t="s">
        <v>67</v>
      </c>
      <c r="AP92" t="s">
        <v>68</v>
      </c>
      <c r="AQ92" t="s">
        <v>69</v>
      </c>
      <c r="AR92" t="s">
        <v>60</v>
      </c>
      <c r="AS92" t="s">
        <v>60</v>
      </c>
      <c r="AT92" t="s">
        <v>60</v>
      </c>
      <c r="AU92" t="s">
        <v>172</v>
      </c>
    </row>
    <row r="93" spans="1:47">
      <c r="A93" t="s">
        <v>446</v>
      </c>
      <c r="B93" s="24">
        <v>45868</v>
      </c>
      <c r="C93" t="s">
        <v>114</v>
      </c>
      <c r="D93" t="s">
        <v>447</v>
      </c>
      <c r="E93" s="25">
        <v>7631100</v>
      </c>
      <c r="F93" s="26">
        <v>96</v>
      </c>
      <c r="G93" t="s">
        <v>60</v>
      </c>
      <c r="H93" t="s">
        <v>448</v>
      </c>
      <c r="I93" s="25">
        <v>7631100</v>
      </c>
      <c r="J93" t="s">
        <v>60</v>
      </c>
      <c r="K93" s="27"/>
      <c r="L93" t="s">
        <v>60</v>
      </c>
      <c r="M93" t="s">
        <v>60</v>
      </c>
      <c r="N93" t="s">
        <v>60</v>
      </c>
      <c r="O93" s="24">
        <v>45868</v>
      </c>
      <c r="P93" t="s">
        <v>117</v>
      </c>
      <c r="Q93" s="24">
        <v>45629</v>
      </c>
      <c r="R93" t="s">
        <v>60</v>
      </c>
      <c r="S93" s="25">
        <v>7631100</v>
      </c>
      <c r="T93" s="26">
        <v>96</v>
      </c>
      <c r="U93" t="s">
        <v>448</v>
      </c>
      <c r="V93" t="s">
        <v>60</v>
      </c>
      <c r="W93" s="25">
        <v>7631100</v>
      </c>
      <c r="X93" s="26">
        <v>96</v>
      </c>
      <c r="Y93" s="25">
        <v>7631100</v>
      </c>
      <c r="Z93" s="24">
        <v>45868</v>
      </c>
      <c r="AA93"/>
      <c r="AB93"/>
      <c r="AC93" s="24">
        <v>45726</v>
      </c>
      <c r="AD93" s="24">
        <v>45868</v>
      </c>
      <c r="AE93" t="s">
        <v>449</v>
      </c>
      <c r="AF93" t="s">
        <v>1429</v>
      </c>
      <c r="AG93" t="s">
        <v>450</v>
      </c>
      <c r="AH93" s="28">
        <v>6.1799999999999994E-2</v>
      </c>
      <c r="AI93" t="s">
        <v>120</v>
      </c>
      <c r="AJ93" s="24">
        <v>45792</v>
      </c>
      <c r="AK93" t="s">
        <v>448</v>
      </c>
      <c r="AL93" s="24">
        <v>45868</v>
      </c>
      <c r="AM93" t="s">
        <v>66</v>
      </c>
      <c r="AN93" t="s">
        <v>448</v>
      </c>
      <c r="AO93" t="s">
        <v>67</v>
      </c>
      <c r="AP93" t="s">
        <v>121</v>
      </c>
      <c r="AQ93" t="s">
        <v>69</v>
      </c>
      <c r="AR93" t="s">
        <v>60</v>
      </c>
      <c r="AS93" t="s">
        <v>60</v>
      </c>
      <c r="AT93" t="s">
        <v>60</v>
      </c>
      <c r="AU93" t="s">
        <v>448</v>
      </c>
    </row>
    <row r="94" spans="1:47">
      <c r="A94" t="s">
        <v>451</v>
      </c>
      <c r="B94" s="24">
        <v>45868</v>
      </c>
      <c r="C94" t="s">
        <v>58</v>
      </c>
      <c r="D94" t="s">
        <v>452</v>
      </c>
      <c r="E94" s="25">
        <v>6680200</v>
      </c>
      <c r="F94" s="26">
        <v>39</v>
      </c>
      <c r="G94" t="s">
        <v>60</v>
      </c>
      <c r="H94" t="s">
        <v>109</v>
      </c>
      <c r="I94" s="25">
        <v>6680200</v>
      </c>
      <c r="J94" t="s">
        <v>60</v>
      </c>
      <c r="K94" s="27"/>
      <c r="L94" t="s">
        <v>60</v>
      </c>
      <c r="M94" t="s">
        <v>60</v>
      </c>
      <c r="N94" t="s">
        <v>60</v>
      </c>
      <c r="O94" s="24">
        <v>45868</v>
      </c>
      <c r="P94" t="s">
        <v>86</v>
      </c>
      <c r="Q94" s="24">
        <v>45639</v>
      </c>
      <c r="R94" t="s">
        <v>60</v>
      </c>
      <c r="S94" s="25">
        <v>6680200</v>
      </c>
      <c r="T94" s="26">
        <v>39</v>
      </c>
      <c r="U94" t="s">
        <v>109</v>
      </c>
      <c r="V94" t="s">
        <v>60</v>
      </c>
      <c r="W94" s="25">
        <v>6680200</v>
      </c>
      <c r="X94" s="26">
        <v>39</v>
      </c>
      <c r="Y94" s="25">
        <v>6680200</v>
      </c>
      <c r="Z94" s="24">
        <v>45868</v>
      </c>
      <c r="AA94"/>
      <c r="AB94"/>
      <c r="AC94" s="24">
        <v>45639</v>
      </c>
      <c r="AD94" s="24">
        <v>45868</v>
      </c>
      <c r="AE94" t="s">
        <v>453</v>
      </c>
      <c r="AF94" t="s">
        <v>454</v>
      </c>
      <c r="AG94" t="s">
        <v>106</v>
      </c>
      <c r="AH94" s="28">
        <v>6.2300000000000001E-2</v>
      </c>
      <c r="AI94" t="s">
        <v>65</v>
      </c>
      <c r="AJ94" s="24">
        <v>45776</v>
      </c>
      <c r="AK94" t="s">
        <v>109</v>
      </c>
      <c r="AL94" s="24">
        <v>45868</v>
      </c>
      <c r="AM94" t="s">
        <v>66</v>
      </c>
      <c r="AN94" t="s">
        <v>109</v>
      </c>
      <c r="AO94" t="s">
        <v>67</v>
      </c>
      <c r="AP94" t="s">
        <v>68</v>
      </c>
      <c r="AQ94" t="s">
        <v>69</v>
      </c>
      <c r="AR94" t="s">
        <v>60</v>
      </c>
      <c r="AS94" t="s">
        <v>60</v>
      </c>
      <c r="AT94" t="s">
        <v>60</v>
      </c>
      <c r="AU94" t="s">
        <v>109</v>
      </c>
    </row>
    <row r="95" spans="1:47">
      <c r="A95" t="s">
        <v>455</v>
      </c>
      <c r="B95" s="24">
        <v>45868</v>
      </c>
      <c r="C95" t="s">
        <v>58</v>
      </c>
      <c r="D95" t="s">
        <v>456</v>
      </c>
      <c r="E95" s="25">
        <v>5187900</v>
      </c>
      <c r="F95" s="26">
        <v>42</v>
      </c>
      <c r="G95" t="s">
        <v>60</v>
      </c>
      <c r="H95" t="s">
        <v>109</v>
      </c>
      <c r="I95" s="25">
        <v>5187900</v>
      </c>
      <c r="J95" t="s">
        <v>60</v>
      </c>
      <c r="K95" s="27"/>
      <c r="L95" t="s">
        <v>60</v>
      </c>
      <c r="M95" t="s">
        <v>60</v>
      </c>
      <c r="N95" t="s">
        <v>60</v>
      </c>
      <c r="O95" s="24">
        <v>45868</v>
      </c>
      <c r="P95" t="s">
        <v>86</v>
      </c>
      <c r="Q95" s="24">
        <v>45639</v>
      </c>
      <c r="R95" t="s">
        <v>60</v>
      </c>
      <c r="S95" s="25">
        <v>5187900</v>
      </c>
      <c r="T95" s="26">
        <v>42</v>
      </c>
      <c r="U95" t="s">
        <v>109</v>
      </c>
      <c r="V95" t="s">
        <v>60</v>
      </c>
      <c r="W95" s="25">
        <v>5187900</v>
      </c>
      <c r="X95" s="26">
        <v>42</v>
      </c>
      <c r="Y95" s="25">
        <v>5187900</v>
      </c>
      <c r="Z95" s="24">
        <v>45868</v>
      </c>
      <c r="AA95"/>
      <c r="AB95"/>
      <c r="AC95" s="24">
        <v>45734</v>
      </c>
      <c r="AD95" s="24">
        <v>45868</v>
      </c>
      <c r="AE95" t="s">
        <v>457</v>
      </c>
      <c r="AF95" t="s">
        <v>458</v>
      </c>
      <c r="AG95" t="s">
        <v>106</v>
      </c>
      <c r="AH95" s="28">
        <v>6.2300000000000001E-2</v>
      </c>
      <c r="AI95" t="s">
        <v>65</v>
      </c>
      <c r="AJ95" s="24">
        <v>45776</v>
      </c>
      <c r="AK95" t="s">
        <v>109</v>
      </c>
      <c r="AL95" s="24">
        <v>45868</v>
      </c>
      <c r="AM95" t="s">
        <v>66</v>
      </c>
      <c r="AN95" t="s">
        <v>109</v>
      </c>
      <c r="AO95" t="s">
        <v>67</v>
      </c>
      <c r="AP95" t="s">
        <v>68</v>
      </c>
      <c r="AQ95" t="s">
        <v>69</v>
      </c>
      <c r="AR95" t="s">
        <v>60</v>
      </c>
      <c r="AS95" t="s">
        <v>60</v>
      </c>
      <c r="AT95" t="s">
        <v>60</v>
      </c>
      <c r="AU95" t="s">
        <v>109</v>
      </c>
    </row>
    <row r="96" spans="1:47">
      <c r="A96" t="s">
        <v>459</v>
      </c>
      <c r="B96" s="24">
        <v>45868</v>
      </c>
      <c r="C96" t="s">
        <v>114</v>
      </c>
      <c r="D96" t="s">
        <v>460</v>
      </c>
      <c r="E96" s="25">
        <v>8728400</v>
      </c>
      <c r="F96" s="26">
        <v>82</v>
      </c>
      <c r="G96" t="s">
        <v>60</v>
      </c>
      <c r="H96" t="s">
        <v>461</v>
      </c>
      <c r="I96" s="25">
        <v>8728400</v>
      </c>
      <c r="J96" t="s">
        <v>60</v>
      </c>
      <c r="K96" s="27"/>
      <c r="L96" t="s">
        <v>60</v>
      </c>
      <c r="M96" t="s">
        <v>60</v>
      </c>
      <c r="N96" t="s">
        <v>60</v>
      </c>
      <c r="O96" s="24">
        <v>45868</v>
      </c>
      <c r="P96" t="s">
        <v>117</v>
      </c>
      <c r="Q96" s="24">
        <v>45678</v>
      </c>
      <c r="R96" t="s">
        <v>60</v>
      </c>
      <c r="S96" s="25">
        <v>8728400</v>
      </c>
      <c r="T96" s="26">
        <v>82</v>
      </c>
      <c r="U96" t="s">
        <v>461</v>
      </c>
      <c r="V96" t="s">
        <v>60</v>
      </c>
      <c r="W96" s="25">
        <v>8728400</v>
      </c>
      <c r="X96" s="26">
        <v>82</v>
      </c>
      <c r="Y96" s="25">
        <v>8728400</v>
      </c>
      <c r="Z96" s="24">
        <v>45868</v>
      </c>
      <c r="AA96"/>
      <c r="AB96"/>
      <c r="AC96" s="24">
        <v>45755</v>
      </c>
      <c r="AD96" s="24">
        <v>45868</v>
      </c>
      <c r="AE96" t="s">
        <v>462</v>
      </c>
      <c r="AF96" t="s">
        <v>463</v>
      </c>
      <c r="AG96" t="s">
        <v>464</v>
      </c>
      <c r="AH96" s="28">
        <v>6.0700000000000004E-2</v>
      </c>
      <c r="AI96" t="s">
        <v>120</v>
      </c>
      <c r="AJ96" s="24">
        <v>45777</v>
      </c>
      <c r="AK96" t="s">
        <v>461</v>
      </c>
      <c r="AL96" s="24">
        <v>45868</v>
      </c>
      <c r="AM96" t="s">
        <v>66</v>
      </c>
      <c r="AN96" t="s">
        <v>461</v>
      </c>
      <c r="AO96" t="s">
        <v>67</v>
      </c>
      <c r="AP96" t="s">
        <v>121</v>
      </c>
      <c r="AQ96" t="s">
        <v>69</v>
      </c>
      <c r="AR96" t="s">
        <v>60</v>
      </c>
      <c r="AS96" t="s">
        <v>60</v>
      </c>
      <c r="AT96" t="s">
        <v>60</v>
      </c>
      <c r="AU96" t="s">
        <v>461</v>
      </c>
    </row>
    <row r="97" spans="1:47">
      <c r="A97" t="s">
        <v>465</v>
      </c>
      <c r="B97" s="24">
        <v>45868</v>
      </c>
      <c r="C97" t="s">
        <v>58</v>
      </c>
      <c r="D97" t="s">
        <v>466</v>
      </c>
      <c r="E97" s="25">
        <v>16640000</v>
      </c>
      <c r="F97" s="26">
        <v>75</v>
      </c>
      <c r="G97" t="s">
        <v>60</v>
      </c>
      <c r="H97" t="s">
        <v>116</v>
      </c>
      <c r="I97" s="25">
        <v>16640000</v>
      </c>
      <c r="J97" t="s">
        <v>60</v>
      </c>
      <c r="K97" s="27"/>
      <c r="L97" t="s">
        <v>60</v>
      </c>
      <c r="M97" t="s">
        <v>60</v>
      </c>
      <c r="N97" t="s">
        <v>60</v>
      </c>
      <c r="O97" s="24">
        <v>45868</v>
      </c>
      <c r="P97" t="s">
        <v>86</v>
      </c>
      <c r="Q97" s="24">
        <v>45673</v>
      </c>
      <c r="R97" t="s">
        <v>60</v>
      </c>
      <c r="S97" s="25">
        <v>16640000</v>
      </c>
      <c r="T97" s="26">
        <v>75</v>
      </c>
      <c r="U97" t="s">
        <v>116</v>
      </c>
      <c r="V97" t="s">
        <v>60</v>
      </c>
      <c r="W97" s="25">
        <v>16640000</v>
      </c>
      <c r="X97" s="26">
        <v>75</v>
      </c>
      <c r="Y97" s="25">
        <v>16640000</v>
      </c>
      <c r="Z97" s="24">
        <v>45868</v>
      </c>
      <c r="AA97"/>
      <c r="AB97"/>
      <c r="AC97" s="24">
        <v>45764</v>
      </c>
      <c r="AD97" s="24">
        <v>45868</v>
      </c>
      <c r="AE97" t="s">
        <v>467</v>
      </c>
      <c r="AF97" t="s">
        <v>468</v>
      </c>
      <c r="AG97" t="s">
        <v>220</v>
      </c>
      <c r="AH97" s="28">
        <v>6.08E-2</v>
      </c>
      <c r="AI97" t="s">
        <v>65</v>
      </c>
      <c r="AJ97" s="24">
        <v>45783</v>
      </c>
      <c r="AK97" t="s">
        <v>116</v>
      </c>
      <c r="AL97" s="24">
        <v>45868</v>
      </c>
      <c r="AM97" t="s">
        <v>66</v>
      </c>
      <c r="AN97" t="s">
        <v>116</v>
      </c>
      <c r="AO97" t="s">
        <v>67</v>
      </c>
      <c r="AP97" t="s">
        <v>68</v>
      </c>
      <c r="AQ97" t="s">
        <v>69</v>
      </c>
      <c r="AR97" t="s">
        <v>60</v>
      </c>
      <c r="AS97" t="s">
        <v>60</v>
      </c>
      <c r="AT97" t="s">
        <v>60</v>
      </c>
      <c r="AU97" t="s">
        <v>116</v>
      </c>
    </row>
    <row r="98" spans="1:47">
      <c r="A98" t="s">
        <v>469</v>
      </c>
      <c r="B98" s="24">
        <v>45867</v>
      </c>
      <c r="C98" t="s">
        <v>58</v>
      </c>
      <c r="D98" t="s">
        <v>470</v>
      </c>
      <c r="E98" s="25">
        <v>10640000</v>
      </c>
      <c r="F98" s="26">
        <v>48</v>
      </c>
      <c r="G98" t="s">
        <v>60</v>
      </c>
      <c r="H98" t="s">
        <v>116</v>
      </c>
      <c r="I98" s="25">
        <v>10640000</v>
      </c>
      <c r="J98" t="s">
        <v>60</v>
      </c>
      <c r="K98" s="27"/>
      <c r="L98" t="s">
        <v>60</v>
      </c>
      <c r="M98" t="s">
        <v>60</v>
      </c>
      <c r="N98" t="s">
        <v>60</v>
      </c>
      <c r="O98" s="24">
        <v>45867</v>
      </c>
      <c r="P98" t="s">
        <v>86</v>
      </c>
      <c r="Q98" s="24">
        <v>45520</v>
      </c>
      <c r="R98" t="s">
        <v>60</v>
      </c>
      <c r="S98" s="25">
        <v>10640000</v>
      </c>
      <c r="T98" s="26">
        <v>48</v>
      </c>
      <c r="U98" t="s">
        <v>116</v>
      </c>
      <c r="V98" t="s">
        <v>60</v>
      </c>
      <c r="W98" s="25">
        <v>10640000</v>
      </c>
      <c r="X98" s="26">
        <v>48</v>
      </c>
      <c r="Y98" s="25">
        <v>10640000</v>
      </c>
      <c r="Z98" s="24">
        <v>45867</v>
      </c>
      <c r="AA98"/>
      <c r="AB98"/>
      <c r="AC98" s="24">
        <v>45621</v>
      </c>
      <c r="AD98" s="24">
        <v>45867</v>
      </c>
      <c r="AE98" t="s">
        <v>471</v>
      </c>
      <c r="AF98" t="s">
        <v>352</v>
      </c>
      <c r="AG98" t="s">
        <v>472</v>
      </c>
      <c r="AH98" s="28">
        <v>6.1799999999999994E-2</v>
      </c>
      <c r="AI98" t="s">
        <v>65</v>
      </c>
      <c r="AJ98" s="24">
        <v>45727</v>
      </c>
      <c r="AK98" t="s">
        <v>116</v>
      </c>
      <c r="AL98" s="24">
        <v>45867</v>
      </c>
      <c r="AM98" t="s">
        <v>66</v>
      </c>
      <c r="AN98" t="s">
        <v>116</v>
      </c>
      <c r="AO98" t="s">
        <v>67</v>
      </c>
      <c r="AP98" t="s">
        <v>68</v>
      </c>
      <c r="AQ98" t="s">
        <v>69</v>
      </c>
      <c r="AR98" t="s">
        <v>60</v>
      </c>
      <c r="AS98" t="s">
        <v>60</v>
      </c>
      <c r="AT98" t="s">
        <v>60</v>
      </c>
      <c r="AU98" t="s">
        <v>116</v>
      </c>
    </row>
    <row r="99" spans="1:47">
      <c r="A99" t="s">
        <v>473</v>
      </c>
      <c r="B99" s="24">
        <v>45867</v>
      </c>
      <c r="C99" t="s">
        <v>58</v>
      </c>
      <c r="D99" t="s">
        <v>474</v>
      </c>
      <c r="E99" s="25">
        <v>9280000</v>
      </c>
      <c r="F99" s="26">
        <v>57</v>
      </c>
      <c r="G99" t="s">
        <v>60</v>
      </c>
      <c r="H99" t="s">
        <v>116</v>
      </c>
      <c r="I99" s="25">
        <v>9280000</v>
      </c>
      <c r="J99" t="s">
        <v>60</v>
      </c>
      <c r="K99" s="27"/>
      <c r="L99" t="s">
        <v>60</v>
      </c>
      <c r="M99" t="s">
        <v>60</v>
      </c>
      <c r="N99" t="s">
        <v>60</v>
      </c>
      <c r="O99" s="24">
        <v>45867</v>
      </c>
      <c r="P99" t="s">
        <v>86</v>
      </c>
      <c r="Q99" s="24">
        <v>45540</v>
      </c>
      <c r="R99" t="s">
        <v>60</v>
      </c>
      <c r="S99" s="25">
        <v>9280000</v>
      </c>
      <c r="T99" s="26">
        <v>57</v>
      </c>
      <c r="U99" t="s">
        <v>116</v>
      </c>
      <c r="V99" t="s">
        <v>60</v>
      </c>
      <c r="W99" s="25">
        <v>9280000</v>
      </c>
      <c r="X99" s="26">
        <v>57</v>
      </c>
      <c r="Y99" s="25">
        <v>9280000</v>
      </c>
      <c r="Z99" s="24">
        <v>45867</v>
      </c>
      <c r="AA99"/>
      <c r="AB99"/>
      <c r="AC99" s="24">
        <v>45635</v>
      </c>
      <c r="AD99" s="24">
        <v>45867</v>
      </c>
      <c r="AE99" t="s">
        <v>475</v>
      </c>
      <c r="AF99" t="s">
        <v>476</v>
      </c>
      <c r="AG99" t="s">
        <v>477</v>
      </c>
      <c r="AH99" s="28">
        <v>6.1799999999999994E-2</v>
      </c>
      <c r="AI99" t="s">
        <v>65</v>
      </c>
      <c r="AJ99" s="24">
        <v>45727</v>
      </c>
      <c r="AK99" t="s">
        <v>116</v>
      </c>
      <c r="AL99" s="24">
        <v>45867</v>
      </c>
      <c r="AM99" t="s">
        <v>66</v>
      </c>
      <c r="AN99" t="s">
        <v>116</v>
      </c>
      <c r="AO99" t="s">
        <v>67</v>
      </c>
      <c r="AP99" t="s">
        <v>68</v>
      </c>
      <c r="AQ99" t="s">
        <v>69</v>
      </c>
      <c r="AR99" t="s">
        <v>60</v>
      </c>
      <c r="AS99" t="s">
        <v>60</v>
      </c>
      <c r="AT99" t="s">
        <v>60</v>
      </c>
      <c r="AU99" t="s">
        <v>116</v>
      </c>
    </row>
    <row r="100" spans="1:47">
      <c r="A100" t="s">
        <v>478</v>
      </c>
      <c r="B100" s="24">
        <v>45867</v>
      </c>
      <c r="C100" t="s">
        <v>58</v>
      </c>
      <c r="D100" t="s">
        <v>479</v>
      </c>
      <c r="E100" s="25">
        <v>11040000</v>
      </c>
      <c r="F100" s="26">
        <v>62</v>
      </c>
      <c r="G100" t="s">
        <v>60</v>
      </c>
      <c r="H100" t="s">
        <v>116</v>
      </c>
      <c r="I100" s="25">
        <v>11040000</v>
      </c>
      <c r="J100" t="s">
        <v>60</v>
      </c>
      <c r="K100" s="27"/>
      <c r="L100" t="s">
        <v>60</v>
      </c>
      <c r="M100" t="s">
        <v>60</v>
      </c>
      <c r="N100" t="s">
        <v>60</v>
      </c>
      <c r="O100" s="24">
        <v>45867</v>
      </c>
      <c r="P100" t="s">
        <v>86</v>
      </c>
      <c r="Q100" s="24">
        <v>45520</v>
      </c>
      <c r="R100" t="s">
        <v>60</v>
      </c>
      <c r="S100" s="25">
        <v>11040000</v>
      </c>
      <c r="T100" s="26">
        <v>62</v>
      </c>
      <c r="U100" t="s">
        <v>116</v>
      </c>
      <c r="V100" t="s">
        <v>60</v>
      </c>
      <c r="W100" s="25">
        <v>11040000</v>
      </c>
      <c r="X100" s="26">
        <v>62</v>
      </c>
      <c r="Y100" s="25">
        <v>11040000</v>
      </c>
      <c r="Z100" s="24">
        <v>45867</v>
      </c>
      <c r="AA100"/>
      <c r="AB100"/>
      <c r="AC100" s="24">
        <v>45621</v>
      </c>
      <c r="AD100" s="24">
        <v>45867</v>
      </c>
      <c r="AE100" t="s">
        <v>480</v>
      </c>
      <c r="AF100" t="s">
        <v>481</v>
      </c>
      <c r="AG100" t="s">
        <v>472</v>
      </c>
      <c r="AH100" s="28">
        <v>6.1799999999999994E-2</v>
      </c>
      <c r="AI100" t="s">
        <v>65</v>
      </c>
      <c r="AJ100" s="24">
        <v>45727</v>
      </c>
      <c r="AK100" t="s">
        <v>116</v>
      </c>
      <c r="AL100" s="24">
        <v>45867</v>
      </c>
      <c r="AM100" t="s">
        <v>66</v>
      </c>
      <c r="AN100" t="s">
        <v>116</v>
      </c>
      <c r="AO100" t="s">
        <v>67</v>
      </c>
      <c r="AP100" t="s">
        <v>68</v>
      </c>
      <c r="AQ100" t="s">
        <v>69</v>
      </c>
      <c r="AR100" t="s">
        <v>60</v>
      </c>
      <c r="AS100" t="s">
        <v>60</v>
      </c>
      <c r="AT100" t="s">
        <v>60</v>
      </c>
      <c r="AU100" t="s">
        <v>116</v>
      </c>
    </row>
    <row r="101" spans="1:47">
      <c r="A101" t="s">
        <v>482</v>
      </c>
      <c r="B101" s="24">
        <v>45867</v>
      </c>
      <c r="C101" t="s">
        <v>208</v>
      </c>
      <c r="D101" t="s">
        <v>483</v>
      </c>
      <c r="E101" s="25">
        <v>16013700</v>
      </c>
      <c r="F101" s="26">
        <v>112</v>
      </c>
      <c r="G101" t="s">
        <v>60</v>
      </c>
      <c r="H101" t="s">
        <v>116</v>
      </c>
      <c r="I101" s="25">
        <v>16013700</v>
      </c>
      <c r="J101" t="s">
        <v>60</v>
      </c>
      <c r="K101" s="27"/>
      <c r="L101" t="s">
        <v>60</v>
      </c>
      <c r="M101" t="s">
        <v>60</v>
      </c>
      <c r="N101" t="s">
        <v>60</v>
      </c>
      <c r="O101" s="24">
        <v>45867</v>
      </c>
      <c r="P101" t="s">
        <v>210</v>
      </c>
      <c r="Q101"/>
      <c r="R101" t="s">
        <v>60</v>
      </c>
      <c r="S101" s="25">
        <v>16013700</v>
      </c>
      <c r="T101" s="26">
        <v>112</v>
      </c>
      <c r="U101" t="s">
        <v>116</v>
      </c>
      <c r="V101" t="s">
        <v>60</v>
      </c>
      <c r="W101" s="25">
        <v>16013700</v>
      </c>
      <c r="X101" s="26">
        <v>112</v>
      </c>
      <c r="Y101" s="25">
        <v>16013700</v>
      </c>
      <c r="Z101" s="24">
        <v>45867</v>
      </c>
      <c r="AA101"/>
      <c r="AB101"/>
      <c r="AC101" s="24">
        <v>45610</v>
      </c>
      <c r="AD101" s="24">
        <v>45867</v>
      </c>
      <c r="AE101" t="s">
        <v>484</v>
      </c>
      <c r="AF101" t="s">
        <v>485</v>
      </c>
      <c r="AG101" t="s">
        <v>200</v>
      </c>
      <c r="AH101" s="28">
        <v>6.3200000000000006E-2</v>
      </c>
      <c r="AI101" t="s">
        <v>120</v>
      </c>
      <c r="AJ101" s="24">
        <v>45771</v>
      </c>
      <c r="AK101" t="s">
        <v>116</v>
      </c>
      <c r="AL101" s="24">
        <v>45867</v>
      </c>
      <c r="AM101" t="s">
        <v>66</v>
      </c>
      <c r="AN101" t="s">
        <v>116</v>
      </c>
      <c r="AO101" t="s">
        <v>67</v>
      </c>
      <c r="AP101" t="s">
        <v>215</v>
      </c>
      <c r="AQ101" t="s">
        <v>69</v>
      </c>
      <c r="AR101" t="s">
        <v>60</v>
      </c>
      <c r="AS101" t="s">
        <v>60</v>
      </c>
      <c r="AT101" t="s">
        <v>60</v>
      </c>
      <c r="AU101" t="s">
        <v>116</v>
      </c>
    </row>
    <row r="102" spans="1:47">
      <c r="A102" t="s">
        <v>486</v>
      </c>
      <c r="B102" s="24">
        <v>45863</v>
      </c>
      <c r="C102" t="s">
        <v>114</v>
      </c>
      <c r="D102" t="s">
        <v>487</v>
      </c>
      <c r="E102" s="25">
        <v>40124600</v>
      </c>
      <c r="F102" s="26">
        <v>289</v>
      </c>
      <c r="G102" t="s">
        <v>60</v>
      </c>
      <c r="H102" t="s">
        <v>488</v>
      </c>
      <c r="I102" s="25">
        <v>40124600</v>
      </c>
      <c r="J102" t="s">
        <v>60</v>
      </c>
      <c r="K102" s="27"/>
      <c r="L102" t="s">
        <v>60</v>
      </c>
      <c r="M102" t="s">
        <v>60</v>
      </c>
      <c r="N102" t="s">
        <v>60</v>
      </c>
      <c r="O102" s="24">
        <v>45863</v>
      </c>
      <c r="P102" t="s">
        <v>117</v>
      </c>
      <c r="Q102" s="24">
        <v>45604</v>
      </c>
      <c r="R102" t="s">
        <v>60</v>
      </c>
      <c r="S102" s="25">
        <v>40124600</v>
      </c>
      <c r="T102" s="26">
        <v>289</v>
      </c>
      <c r="U102" t="s">
        <v>488</v>
      </c>
      <c r="V102" t="s">
        <v>60</v>
      </c>
      <c r="W102" s="25">
        <v>40124600</v>
      </c>
      <c r="X102" s="26">
        <v>289</v>
      </c>
      <c r="Y102" s="25">
        <v>40124600</v>
      </c>
      <c r="Z102" s="24">
        <v>45863</v>
      </c>
      <c r="AA102"/>
      <c r="AB102"/>
      <c r="AC102" s="24">
        <v>45716</v>
      </c>
      <c r="AD102" s="24">
        <v>45863</v>
      </c>
      <c r="AE102" t="s">
        <v>489</v>
      </c>
      <c r="AF102" t="s">
        <v>490</v>
      </c>
      <c r="AG102" t="s">
        <v>233</v>
      </c>
      <c r="AH102" s="28">
        <v>6.0700000000000004E-2</v>
      </c>
      <c r="AI102" t="s">
        <v>120</v>
      </c>
      <c r="AJ102" s="24">
        <v>45778</v>
      </c>
      <c r="AK102" t="s">
        <v>488</v>
      </c>
      <c r="AL102" s="24">
        <v>45863</v>
      </c>
      <c r="AM102" t="s">
        <v>66</v>
      </c>
      <c r="AN102" t="s">
        <v>488</v>
      </c>
      <c r="AO102" t="s">
        <v>67</v>
      </c>
      <c r="AP102" t="s">
        <v>121</v>
      </c>
      <c r="AQ102" t="s">
        <v>69</v>
      </c>
      <c r="AR102" t="s">
        <v>60</v>
      </c>
      <c r="AS102" t="s">
        <v>60</v>
      </c>
      <c r="AT102" t="s">
        <v>60</v>
      </c>
      <c r="AU102" t="s">
        <v>488</v>
      </c>
    </row>
    <row r="103" spans="1:47">
      <c r="A103" t="s">
        <v>491</v>
      </c>
      <c r="B103" s="24">
        <v>45863</v>
      </c>
      <c r="C103" t="s">
        <v>58</v>
      </c>
      <c r="D103" t="s">
        <v>492</v>
      </c>
      <c r="E103" s="25">
        <v>15630500</v>
      </c>
      <c r="F103" s="26">
        <v>46</v>
      </c>
      <c r="G103" t="s">
        <v>60</v>
      </c>
      <c r="H103" t="s">
        <v>116</v>
      </c>
      <c r="I103" s="25">
        <v>15630500</v>
      </c>
      <c r="J103" t="s">
        <v>60</v>
      </c>
      <c r="K103" s="27"/>
      <c r="L103" t="s">
        <v>60</v>
      </c>
      <c r="M103" t="s">
        <v>60</v>
      </c>
      <c r="N103" t="s">
        <v>60</v>
      </c>
      <c r="O103" s="24">
        <v>45863</v>
      </c>
      <c r="P103" t="s">
        <v>86</v>
      </c>
      <c r="Q103" s="24">
        <v>45649</v>
      </c>
      <c r="R103" t="s">
        <v>60</v>
      </c>
      <c r="S103" s="25">
        <v>15630500</v>
      </c>
      <c r="T103" s="26">
        <v>46</v>
      </c>
      <c r="U103" t="s">
        <v>116</v>
      </c>
      <c r="V103" t="s">
        <v>60</v>
      </c>
      <c r="W103" s="25">
        <v>15630500</v>
      </c>
      <c r="X103" s="26">
        <v>46</v>
      </c>
      <c r="Y103" s="25">
        <v>15630500</v>
      </c>
      <c r="Z103" s="24">
        <v>45863</v>
      </c>
      <c r="AA103"/>
      <c r="AB103"/>
      <c r="AC103" s="24">
        <v>45735</v>
      </c>
      <c r="AD103" s="24">
        <v>45863</v>
      </c>
      <c r="AE103" t="s">
        <v>493</v>
      </c>
      <c r="AF103" t="s">
        <v>494</v>
      </c>
      <c r="AG103" t="s">
        <v>132</v>
      </c>
      <c r="AH103" s="28">
        <v>5.96E-2</v>
      </c>
      <c r="AI103" t="s">
        <v>65</v>
      </c>
      <c r="AJ103" s="24">
        <v>45769</v>
      </c>
      <c r="AK103" t="s">
        <v>116</v>
      </c>
      <c r="AL103" s="24">
        <v>45863</v>
      </c>
      <c r="AM103" t="s">
        <v>66</v>
      </c>
      <c r="AN103" t="s">
        <v>116</v>
      </c>
      <c r="AO103" t="s">
        <v>67</v>
      </c>
      <c r="AP103" t="s">
        <v>68</v>
      </c>
      <c r="AQ103" t="s">
        <v>69</v>
      </c>
      <c r="AR103" t="s">
        <v>60</v>
      </c>
      <c r="AS103" t="s">
        <v>60</v>
      </c>
      <c r="AT103" t="s">
        <v>60</v>
      </c>
      <c r="AU103" t="s">
        <v>116</v>
      </c>
    </row>
    <row r="104" spans="1:47">
      <c r="A104" t="s">
        <v>495</v>
      </c>
      <c r="B104" s="24">
        <v>45862</v>
      </c>
      <c r="C104" t="s">
        <v>58</v>
      </c>
      <c r="D104" t="s">
        <v>496</v>
      </c>
      <c r="E104" s="25">
        <v>22320000</v>
      </c>
      <c r="F104" s="26">
        <v>62</v>
      </c>
      <c r="G104" t="s">
        <v>60</v>
      </c>
      <c r="H104" t="s">
        <v>85</v>
      </c>
      <c r="I104" s="25">
        <v>22320000</v>
      </c>
      <c r="J104" t="s">
        <v>60</v>
      </c>
      <c r="K104" s="27"/>
      <c r="L104" t="s">
        <v>60</v>
      </c>
      <c r="M104" t="s">
        <v>60</v>
      </c>
      <c r="N104" t="s">
        <v>60</v>
      </c>
      <c r="O104" s="24">
        <v>45862</v>
      </c>
      <c r="P104" t="s">
        <v>86</v>
      </c>
      <c r="Q104" s="24">
        <v>45555</v>
      </c>
      <c r="R104" t="s">
        <v>60</v>
      </c>
      <c r="S104" s="25">
        <v>22320000</v>
      </c>
      <c r="T104" s="26">
        <v>62</v>
      </c>
      <c r="U104" t="s">
        <v>85</v>
      </c>
      <c r="V104" t="s">
        <v>60</v>
      </c>
      <c r="W104" s="25">
        <v>22320000</v>
      </c>
      <c r="X104" s="26">
        <v>62</v>
      </c>
      <c r="Y104" s="25">
        <v>22320000</v>
      </c>
      <c r="Z104" s="24">
        <v>45862</v>
      </c>
      <c r="AA104"/>
      <c r="AB104"/>
      <c r="AC104" s="24">
        <v>45674</v>
      </c>
      <c r="AD104" s="24">
        <v>45862</v>
      </c>
      <c r="AE104" t="s">
        <v>497</v>
      </c>
      <c r="AF104" t="s">
        <v>498</v>
      </c>
      <c r="AG104" t="s">
        <v>220</v>
      </c>
      <c r="AH104" s="28">
        <v>5.9800000000000006E-2</v>
      </c>
      <c r="AI104" t="s">
        <v>65</v>
      </c>
      <c r="AJ104" s="24">
        <v>45733</v>
      </c>
      <c r="AK104" t="s">
        <v>85</v>
      </c>
      <c r="AL104" s="24">
        <v>45862</v>
      </c>
      <c r="AM104" t="s">
        <v>66</v>
      </c>
      <c r="AN104" t="s">
        <v>85</v>
      </c>
      <c r="AO104" t="s">
        <v>67</v>
      </c>
      <c r="AP104" t="s">
        <v>68</v>
      </c>
      <c r="AQ104" t="s">
        <v>69</v>
      </c>
      <c r="AR104" t="s">
        <v>60</v>
      </c>
      <c r="AS104" t="s">
        <v>60</v>
      </c>
      <c r="AT104" t="s">
        <v>60</v>
      </c>
      <c r="AU104" t="s">
        <v>85</v>
      </c>
    </row>
    <row r="105" spans="1:47">
      <c r="A105" t="s">
        <v>499</v>
      </c>
      <c r="B105" s="24">
        <v>45862</v>
      </c>
      <c r="C105" t="s">
        <v>114</v>
      </c>
      <c r="D105" t="s">
        <v>500</v>
      </c>
      <c r="E105" s="25">
        <v>13748600</v>
      </c>
      <c r="F105" s="26">
        <v>152</v>
      </c>
      <c r="G105" t="s">
        <v>60</v>
      </c>
      <c r="H105" t="s">
        <v>109</v>
      </c>
      <c r="I105" s="25">
        <v>13748600</v>
      </c>
      <c r="J105" t="s">
        <v>60</v>
      </c>
      <c r="K105" s="27"/>
      <c r="L105" t="s">
        <v>60</v>
      </c>
      <c r="M105" t="s">
        <v>60</v>
      </c>
      <c r="N105" t="s">
        <v>60</v>
      </c>
      <c r="O105" s="24">
        <v>45862</v>
      </c>
      <c r="P105" t="s">
        <v>117</v>
      </c>
      <c r="Q105" s="24">
        <v>45674</v>
      </c>
      <c r="R105" t="s">
        <v>60</v>
      </c>
      <c r="S105" s="25">
        <v>13748600</v>
      </c>
      <c r="T105" s="26">
        <v>152</v>
      </c>
      <c r="U105" t="s">
        <v>109</v>
      </c>
      <c r="V105" t="s">
        <v>60</v>
      </c>
      <c r="W105" s="25">
        <v>13748600</v>
      </c>
      <c r="X105" s="26">
        <v>152</v>
      </c>
      <c r="Y105" s="25">
        <v>13748600</v>
      </c>
      <c r="Z105" s="24">
        <v>45862</v>
      </c>
      <c r="AA105"/>
      <c r="AB105"/>
      <c r="AC105" s="24">
        <v>45756</v>
      </c>
      <c r="AD105" s="24">
        <v>45862</v>
      </c>
      <c r="AE105" t="s">
        <v>501</v>
      </c>
      <c r="AF105" t="s">
        <v>502</v>
      </c>
      <c r="AG105" t="s">
        <v>464</v>
      </c>
      <c r="AH105" s="28">
        <v>6.2E-2</v>
      </c>
      <c r="AI105" t="s">
        <v>120</v>
      </c>
      <c r="AJ105" s="24">
        <v>45790</v>
      </c>
      <c r="AK105" t="s">
        <v>109</v>
      </c>
      <c r="AL105" s="24">
        <v>45862</v>
      </c>
      <c r="AM105" t="s">
        <v>66</v>
      </c>
      <c r="AN105" t="s">
        <v>109</v>
      </c>
      <c r="AO105" t="s">
        <v>268</v>
      </c>
      <c r="AP105" t="s">
        <v>121</v>
      </c>
      <c r="AQ105" t="s">
        <v>69</v>
      </c>
      <c r="AR105" t="s">
        <v>60</v>
      </c>
      <c r="AS105" t="s">
        <v>60</v>
      </c>
      <c r="AT105" t="s">
        <v>60</v>
      </c>
      <c r="AU105" t="s">
        <v>109</v>
      </c>
    </row>
    <row r="106" spans="1:47">
      <c r="A106" t="s">
        <v>503</v>
      </c>
      <c r="B106" s="24">
        <v>45861</v>
      </c>
      <c r="C106" t="s">
        <v>114</v>
      </c>
      <c r="D106" t="s">
        <v>504</v>
      </c>
      <c r="E106" s="25">
        <v>36468300</v>
      </c>
      <c r="F106" s="26">
        <v>307</v>
      </c>
      <c r="G106" t="s">
        <v>60</v>
      </c>
      <c r="H106" t="s">
        <v>461</v>
      </c>
      <c r="I106" s="25">
        <v>36468300</v>
      </c>
      <c r="J106" t="s">
        <v>60</v>
      </c>
      <c r="K106" s="27"/>
      <c r="L106" t="s">
        <v>60</v>
      </c>
      <c r="M106" t="s">
        <v>60</v>
      </c>
      <c r="N106" t="s">
        <v>60</v>
      </c>
      <c r="O106" s="24">
        <v>45861</v>
      </c>
      <c r="P106" t="s">
        <v>117</v>
      </c>
      <c r="Q106" s="24">
        <v>45659</v>
      </c>
      <c r="R106" t="s">
        <v>60</v>
      </c>
      <c r="S106" s="25">
        <v>36468300</v>
      </c>
      <c r="T106" s="26">
        <v>307</v>
      </c>
      <c r="U106" t="s">
        <v>461</v>
      </c>
      <c r="V106" t="s">
        <v>60</v>
      </c>
      <c r="W106" s="25">
        <v>36468300</v>
      </c>
      <c r="X106" s="26">
        <v>307</v>
      </c>
      <c r="Y106" s="25">
        <v>36468300</v>
      </c>
      <c r="Z106" s="24">
        <v>45861</v>
      </c>
      <c r="AA106"/>
      <c r="AB106"/>
      <c r="AC106" s="24">
        <v>45663</v>
      </c>
      <c r="AD106" s="24">
        <v>45861</v>
      </c>
      <c r="AE106" t="s">
        <v>505</v>
      </c>
      <c r="AF106" t="s">
        <v>1430</v>
      </c>
      <c r="AG106" t="s">
        <v>506</v>
      </c>
      <c r="AH106" s="28">
        <v>5.9299999999999999E-2</v>
      </c>
      <c r="AI106" t="s">
        <v>120</v>
      </c>
      <c r="AJ106" s="24">
        <v>45707</v>
      </c>
      <c r="AK106" t="s">
        <v>461</v>
      </c>
      <c r="AL106" s="24">
        <v>45861</v>
      </c>
      <c r="AM106" t="s">
        <v>66</v>
      </c>
      <c r="AN106" t="s">
        <v>461</v>
      </c>
      <c r="AO106" t="s">
        <v>67</v>
      </c>
      <c r="AP106" t="s">
        <v>121</v>
      </c>
      <c r="AQ106" t="s">
        <v>69</v>
      </c>
      <c r="AR106" t="s">
        <v>60</v>
      </c>
      <c r="AS106" t="s">
        <v>60</v>
      </c>
      <c r="AT106" t="s">
        <v>60</v>
      </c>
      <c r="AU106" t="s">
        <v>461</v>
      </c>
    </row>
    <row r="107" spans="1:47">
      <c r="A107" t="s">
        <v>507</v>
      </c>
      <c r="B107" s="24">
        <v>45861</v>
      </c>
      <c r="C107" t="s">
        <v>58</v>
      </c>
      <c r="D107" t="s">
        <v>508</v>
      </c>
      <c r="E107" s="25">
        <v>13680400</v>
      </c>
      <c r="F107" s="26">
        <v>52</v>
      </c>
      <c r="G107" t="s">
        <v>60</v>
      </c>
      <c r="H107" t="s">
        <v>172</v>
      </c>
      <c r="I107" s="25">
        <v>13680400</v>
      </c>
      <c r="J107" t="s">
        <v>60</v>
      </c>
      <c r="K107" s="27"/>
      <c r="L107" t="s">
        <v>60</v>
      </c>
      <c r="M107" t="s">
        <v>60</v>
      </c>
      <c r="N107" t="s">
        <v>60</v>
      </c>
      <c r="O107" s="24">
        <v>45861</v>
      </c>
      <c r="P107" t="s">
        <v>86</v>
      </c>
      <c r="Q107" s="24">
        <v>45639</v>
      </c>
      <c r="R107" t="s">
        <v>60</v>
      </c>
      <c r="S107" s="25">
        <v>13680400</v>
      </c>
      <c r="T107" s="26">
        <v>52</v>
      </c>
      <c r="U107" t="s">
        <v>172</v>
      </c>
      <c r="V107" t="s">
        <v>60</v>
      </c>
      <c r="W107" s="25">
        <v>13680400</v>
      </c>
      <c r="X107" s="26">
        <v>52</v>
      </c>
      <c r="Y107" s="25">
        <v>13680400</v>
      </c>
      <c r="Z107" s="24">
        <v>45861</v>
      </c>
      <c r="AA107"/>
      <c r="AB107"/>
      <c r="AC107" s="24">
        <v>45735</v>
      </c>
      <c r="AD107" s="24">
        <v>45861</v>
      </c>
      <c r="AE107" t="s">
        <v>509</v>
      </c>
      <c r="AF107" t="s">
        <v>510</v>
      </c>
      <c r="AG107" t="s">
        <v>200</v>
      </c>
      <c r="AH107" s="28">
        <v>6.3700000000000007E-2</v>
      </c>
      <c r="AI107" t="s">
        <v>65</v>
      </c>
      <c r="AJ107" s="24">
        <v>45777</v>
      </c>
      <c r="AK107" t="s">
        <v>172</v>
      </c>
      <c r="AL107" s="24">
        <v>45861</v>
      </c>
      <c r="AM107" t="s">
        <v>66</v>
      </c>
      <c r="AN107" t="s">
        <v>172</v>
      </c>
      <c r="AO107" t="s">
        <v>67</v>
      </c>
      <c r="AP107" t="s">
        <v>68</v>
      </c>
      <c r="AQ107" t="s">
        <v>69</v>
      </c>
      <c r="AR107" t="s">
        <v>60</v>
      </c>
      <c r="AS107" t="s">
        <v>60</v>
      </c>
      <c r="AT107" t="s">
        <v>60</v>
      </c>
      <c r="AU107" t="s">
        <v>172</v>
      </c>
    </row>
    <row r="108" spans="1:47">
      <c r="A108" t="s">
        <v>511</v>
      </c>
      <c r="B108" s="24">
        <v>45860</v>
      </c>
      <c r="C108" t="s">
        <v>58</v>
      </c>
      <c r="D108" t="s">
        <v>512</v>
      </c>
      <c r="E108" s="25">
        <v>10400000</v>
      </c>
      <c r="F108" s="26">
        <v>63</v>
      </c>
      <c r="G108" t="s">
        <v>60</v>
      </c>
      <c r="H108" t="s">
        <v>85</v>
      </c>
      <c r="I108" s="25">
        <v>10400000</v>
      </c>
      <c r="J108" t="s">
        <v>60</v>
      </c>
      <c r="K108" s="27"/>
      <c r="L108" t="s">
        <v>60</v>
      </c>
      <c r="M108" t="s">
        <v>60</v>
      </c>
      <c r="N108" t="s">
        <v>60</v>
      </c>
      <c r="O108" s="24">
        <v>45860</v>
      </c>
      <c r="P108" t="s">
        <v>86</v>
      </c>
      <c r="Q108" s="24">
        <v>45623</v>
      </c>
      <c r="R108" t="s">
        <v>60</v>
      </c>
      <c r="S108" s="25">
        <v>10400000</v>
      </c>
      <c r="T108" s="26">
        <v>63</v>
      </c>
      <c r="U108" t="s">
        <v>85</v>
      </c>
      <c r="V108" t="s">
        <v>60</v>
      </c>
      <c r="W108" s="25">
        <v>10400000</v>
      </c>
      <c r="X108" s="26">
        <v>63</v>
      </c>
      <c r="Y108" s="25">
        <v>10400000</v>
      </c>
      <c r="Z108" s="24">
        <v>45860</v>
      </c>
      <c r="AA108"/>
      <c r="AB108"/>
      <c r="AC108" s="24">
        <v>45667</v>
      </c>
      <c r="AD108" s="24">
        <v>45860</v>
      </c>
      <c r="AE108" t="s">
        <v>513</v>
      </c>
      <c r="AF108" t="s">
        <v>514</v>
      </c>
      <c r="AG108" t="s">
        <v>515</v>
      </c>
      <c r="AH108" s="28">
        <v>6.0499999999999998E-2</v>
      </c>
      <c r="AI108" t="s">
        <v>65</v>
      </c>
      <c r="AJ108" s="24">
        <v>45715</v>
      </c>
      <c r="AK108" t="s">
        <v>85</v>
      </c>
      <c r="AL108" s="24">
        <v>45860</v>
      </c>
      <c r="AM108" t="s">
        <v>66</v>
      </c>
      <c r="AN108" t="s">
        <v>85</v>
      </c>
      <c r="AO108" t="s">
        <v>67</v>
      </c>
      <c r="AP108" t="s">
        <v>68</v>
      </c>
      <c r="AQ108" t="s">
        <v>69</v>
      </c>
      <c r="AR108" t="s">
        <v>60</v>
      </c>
      <c r="AS108" t="s">
        <v>60</v>
      </c>
      <c r="AT108" t="s">
        <v>60</v>
      </c>
      <c r="AU108" t="s">
        <v>85</v>
      </c>
    </row>
    <row r="109" spans="1:47">
      <c r="A109" t="s">
        <v>516</v>
      </c>
      <c r="B109" s="24">
        <v>45860</v>
      </c>
      <c r="C109" t="s">
        <v>58</v>
      </c>
      <c r="D109" t="s">
        <v>517</v>
      </c>
      <c r="E109" s="25">
        <v>13600000</v>
      </c>
      <c r="F109" s="26">
        <v>57</v>
      </c>
      <c r="G109" t="s">
        <v>60</v>
      </c>
      <c r="H109" t="s">
        <v>85</v>
      </c>
      <c r="I109" s="25">
        <v>13600000</v>
      </c>
      <c r="J109" t="s">
        <v>60</v>
      </c>
      <c r="K109" s="27"/>
      <c r="L109" t="s">
        <v>60</v>
      </c>
      <c r="M109" t="s">
        <v>60</v>
      </c>
      <c r="N109" t="s">
        <v>60</v>
      </c>
      <c r="O109" s="24">
        <v>45860</v>
      </c>
      <c r="P109" t="s">
        <v>86</v>
      </c>
      <c r="Q109" s="24">
        <v>45623</v>
      </c>
      <c r="R109" t="s">
        <v>60</v>
      </c>
      <c r="S109" s="25">
        <v>13600000</v>
      </c>
      <c r="T109" s="26">
        <v>57</v>
      </c>
      <c r="U109" t="s">
        <v>85</v>
      </c>
      <c r="V109" t="s">
        <v>60</v>
      </c>
      <c r="W109" s="25">
        <v>13600000</v>
      </c>
      <c r="X109" s="26">
        <v>57</v>
      </c>
      <c r="Y109" s="25">
        <v>13600000</v>
      </c>
      <c r="Z109" s="24">
        <v>45860</v>
      </c>
      <c r="AA109"/>
      <c r="AB109"/>
      <c r="AC109" s="24">
        <v>45667</v>
      </c>
      <c r="AD109" s="24">
        <v>45860</v>
      </c>
      <c r="AE109" t="s">
        <v>518</v>
      </c>
      <c r="AF109" t="s">
        <v>1431</v>
      </c>
      <c r="AG109" t="s">
        <v>515</v>
      </c>
      <c r="AH109" s="28">
        <v>6.0499999999999998E-2</v>
      </c>
      <c r="AI109" t="s">
        <v>65</v>
      </c>
      <c r="AJ109" s="24">
        <v>45715</v>
      </c>
      <c r="AK109" t="s">
        <v>85</v>
      </c>
      <c r="AL109" s="24">
        <v>45860</v>
      </c>
      <c r="AM109" t="s">
        <v>66</v>
      </c>
      <c r="AN109" t="s">
        <v>85</v>
      </c>
      <c r="AO109" t="s">
        <v>67</v>
      </c>
      <c r="AP109" t="s">
        <v>68</v>
      </c>
      <c r="AQ109" t="s">
        <v>69</v>
      </c>
      <c r="AR109" t="s">
        <v>60</v>
      </c>
      <c r="AS109" t="s">
        <v>60</v>
      </c>
      <c r="AT109" t="s">
        <v>60</v>
      </c>
      <c r="AU109" t="s">
        <v>85</v>
      </c>
    </row>
    <row r="110" spans="1:47">
      <c r="A110" t="s">
        <v>519</v>
      </c>
      <c r="B110" s="24">
        <v>45855</v>
      </c>
      <c r="C110" t="s">
        <v>208</v>
      </c>
      <c r="D110" t="s">
        <v>520</v>
      </c>
      <c r="E110" s="25">
        <v>7104000</v>
      </c>
      <c r="F110" s="26">
        <v>76</v>
      </c>
      <c r="G110" t="s">
        <v>60</v>
      </c>
      <c r="H110" t="s">
        <v>301</v>
      </c>
      <c r="I110" s="25">
        <v>7104000</v>
      </c>
      <c r="J110" t="s">
        <v>60</v>
      </c>
      <c r="K110" s="27"/>
      <c r="L110" t="s">
        <v>60</v>
      </c>
      <c r="M110" t="s">
        <v>60</v>
      </c>
      <c r="N110" t="s">
        <v>60</v>
      </c>
      <c r="O110" s="24">
        <v>45855</v>
      </c>
      <c r="P110" t="s">
        <v>210</v>
      </c>
      <c r="Q110" s="24">
        <v>45656</v>
      </c>
      <c r="R110" t="s">
        <v>60</v>
      </c>
      <c r="S110" s="25">
        <v>7104000</v>
      </c>
      <c r="T110" s="26">
        <v>76</v>
      </c>
      <c r="U110" t="s">
        <v>301</v>
      </c>
      <c r="V110" t="s">
        <v>60</v>
      </c>
      <c r="W110" s="25">
        <v>7104000</v>
      </c>
      <c r="X110" s="26">
        <v>76</v>
      </c>
      <c r="Y110" s="25">
        <v>7104000</v>
      </c>
      <c r="Z110" s="24">
        <v>45855</v>
      </c>
      <c r="AA110"/>
      <c r="AB110"/>
      <c r="AC110" s="24">
        <v>45737</v>
      </c>
      <c r="AD110" s="24">
        <v>45855</v>
      </c>
      <c r="AE110" t="s">
        <v>521</v>
      </c>
      <c r="AF110" t="s">
        <v>490</v>
      </c>
      <c r="AG110" t="s">
        <v>106</v>
      </c>
      <c r="AH110" s="28">
        <v>6.7400000000000002E-2</v>
      </c>
      <c r="AI110" t="s">
        <v>120</v>
      </c>
      <c r="AJ110" s="24">
        <v>45784</v>
      </c>
      <c r="AK110" t="s">
        <v>301</v>
      </c>
      <c r="AL110" s="24">
        <v>45855</v>
      </c>
      <c r="AM110" t="s">
        <v>66</v>
      </c>
      <c r="AN110" t="s">
        <v>301</v>
      </c>
      <c r="AO110" t="s">
        <v>67</v>
      </c>
      <c r="AP110" t="s">
        <v>215</v>
      </c>
      <c r="AQ110" t="s">
        <v>69</v>
      </c>
      <c r="AR110" t="s">
        <v>60</v>
      </c>
      <c r="AS110" t="s">
        <v>60</v>
      </c>
      <c r="AT110" t="s">
        <v>60</v>
      </c>
      <c r="AU110" t="s">
        <v>301</v>
      </c>
    </row>
    <row r="111" spans="1:47">
      <c r="A111" t="s">
        <v>522</v>
      </c>
      <c r="B111" s="24">
        <v>45854</v>
      </c>
      <c r="C111" t="s">
        <v>58</v>
      </c>
      <c r="D111" t="s">
        <v>523</v>
      </c>
      <c r="E111" s="25">
        <v>12811700</v>
      </c>
      <c r="F111" s="26">
        <v>70</v>
      </c>
      <c r="G111" t="s">
        <v>60</v>
      </c>
      <c r="H111" t="s">
        <v>139</v>
      </c>
      <c r="I111" s="25">
        <v>12811700</v>
      </c>
      <c r="J111" t="s">
        <v>60</v>
      </c>
      <c r="K111" s="27"/>
      <c r="L111" t="s">
        <v>60</v>
      </c>
      <c r="M111" t="s">
        <v>60</v>
      </c>
      <c r="N111" t="s">
        <v>60</v>
      </c>
      <c r="O111" s="24">
        <v>45854</v>
      </c>
      <c r="P111" t="s">
        <v>86</v>
      </c>
      <c r="Q111" s="24">
        <v>45612</v>
      </c>
      <c r="R111" t="s">
        <v>60</v>
      </c>
      <c r="S111" s="25">
        <v>12811700</v>
      </c>
      <c r="T111" s="26">
        <v>70</v>
      </c>
      <c r="U111" t="s">
        <v>139</v>
      </c>
      <c r="V111" t="s">
        <v>60</v>
      </c>
      <c r="W111" s="25">
        <v>12811700</v>
      </c>
      <c r="X111" s="26">
        <v>70</v>
      </c>
      <c r="Y111" s="25">
        <v>12811700</v>
      </c>
      <c r="Z111" s="24">
        <v>45854</v>
      </c>
      <c r="AA111"/>
      <c r="AB111"/>
      <c r="AC111" s="24">
        <v>45719</v>
      </c>
      <c r="AD111" s="24">
        <v>45854</v>
      </c>
      <c r="AE111" t="s">
        <v>524</v>
      </c>
      <c r="AF111" t="s">
        <v>525</v>
      </c>
      <c r="AG111" t="s">
        <v>526</v>
      </c>
      <c r="AH111" s="28">
        <v>6.5500000000000003E-2</v>
      </c>
      <c r="AI111" t="s">
        <v>65</v>
      </c>
      <c r="AJ111" s="24">
        <v>45749</v>
      </c>
      <c r="AK111" t="s">
        <v>139</v>
      </c>
      <c r="AL111" s="24">
        <v>45854</v>
      </c>
      <c r="AM111" t="s">
        <v>66</v>
      </c>
      <c r="AN111" t="s">
        <v>139</v>
      </c>
      <c r="AO111" t="s">
        <v>67</v>
      </c>
      <c r="AP111" t="s">
        <v>68</v>
      </c>
      <c r="AQ111" t="s">
        <v>69</v>
      </c>
      <c r="AR111" t="s">
        <v>60</v>
      </c>
      <c r="AS111" t="s">
        <v>60</v>
      </c>
      <c r="AT111" t="s">
        <v>60</v>
      </c>
      <c r="AU111" t="s">
        <v>139</v>
      </c>
    </row>
    <row r="112" spans="1:47">
      <c r="A112" t="s">
        <v>527</v>
      </c>
      <c r="B112" s="24">
        <v>45854</v>
      </c>
      <c r="C112" t="s">
        <v>58</v>
      </c>
      <c r="D112" t="s">
        <v>528</v>
      </c>
      <c r="E112" s="25">
        <v>13440000</v>
      </c>
      <c r="F112" s="26">
        <v>232</v>
      </c>
      <c r="G112" t="s">
        <v>60</v>
      </c>
      <c r="H112" t="s">
        <v>85</v>
      </c>
      <c r="I112" s="25">
        <v>13440000</v>
      </c>
      <c r="J112" t="s">
        <v>60</v>
      </c>
      <c r="K112" s="27"/>
      <c r="L112" t="s">
        <v>60</v>
      </c>
      <c r="M112" t="s">
        <v>60</v>
      </c>
      <c r="N112" t="s">
        <v>60</v>
      </c>
      <c r="O112" s="24">
        <v>45854</v>
      </c>
      <c r="P112" t="s">
        <v>86</v>
      </c>
      <c r="Q112" s="24">
        <v>45581</v>
      </c>
      <c r="R112" t="s">
        <v>60</v>
      </c>
      <c r="S112" s="25">
        <v>13440000</v>
      </c>
      <c r="T112" s="26">
        <v>232</v>
      </c>
      <c r="U112" t="s">
        <v>85</v>
      </c>
      <c r="V112" t="s">
        <v>60</v>
      </c>
      <c r="W112" s="25">
        <v>13440000</v>
      </c>
      <c r="X112" s="26">
        <v>232</v>
      </c>
      <c r="Y112" s="25">
        <v>13440000</v>
      </c>
      <c r="Z112" s="24">
        <v>45854</v>
      </c>
      <c r="AA112"/>
      <c r="AB112"/>
      <c r="AC112" s="24">
        <v>45702</v>
      </c>
      <c r="AD112" s="24">
        <v>45854</v>
      </c>
      <c r="AE112" t="s">
        <v>529</v>
      </c>
      <c r="AF112" t="s">
        <v>530</v>
      </c>
      <c r="AG112" t="s">
        <v>274</v>
      </c>
      <c r="AH112" s="28">
        <v>6.0999999999999999E-2</v>
      </c>
      <c r="AI112" t="s">
        <v>65</v>
      </c>
      <c r="AJ112" s="24">
        <v>45736</v>
      </c>
      <c r="AK112" t="s">
        <v>85</v>
      </c>
      <c r="AL112" s="24">
        <v>45854</v>
      </c>
      <c r="AM112" t="s">
        <v>66</v>
      </c>
      <c r="AN112" t="s">
        <v>85</v>
      </c>
      <c r="AO112" t="s">
        <v>67</v>
      </c>
      <c r="AP112" t="s">
        <v>68</v>
      </c>
      <c r="AQ112" t="s">
        <v>69</v>
      </c>
      <c r="AR112" t="s">
        <v>60</v>
      </c>
      <c r="AS112" t="s">
        <v>60</v>
      </c>
      <c r="AT112" t="s">
        <v>60</v>
      </c>
      <c r="AU112" t="s">
        <v>85</v>
      </c>
    </row>
    <row r="113" spans="1:47">
      <c r="A113" t="s">
        <v>531</v>
      </c>
      <c r="B113" s="24">
        <v>45854</v>
      </c>
      <c r="C113" t="s">
        <v>58</v>
      </c>
      <c r="D113" t="s">
        <v>532</v>
      </c>
      <c r="E113" s="25">
        <v>16059500</v>
      </c>
      <c r="F113" s="26">
        <v>63</v>
      </c>
      <c r="G113" t="s">
        <v>60</v>
      </c>
      <c r="H113" t="s">
        <v>85</v>
      </c>
      <c r="I113" s="25">
        <v>16059500</v>
      </c>
      <c r="J113" t="s">
        <v>60</v>
      </c>
      <c r="K113" s="27"/>
      <c r="L113" t="s">
        <v>60</v>
      </c>
      <c r="M113" t="s">
        <v>60</v>
      </c>
      <c r="N113" t="s">
        <v>60</v>
      </c>
      <c r="O113" s="24">
        <v>45854</v>
      </c>
      <c r="P113" t="s">
        <v>86</v>
      </c>
      <c r="Q113"/>
      <c r="R113" t="s">
        <v>60</v>
      </c>
      <c r="S113" s="25">
        <v>16059500</v>
      </c>
      <c r="T113" s="26">
        <v>63</v>
      </c>
      <c r="U113" t="s">
        <v>85</v>
      </c>
      <c r="V113" t="s">
        <v>60</v>
      </c>
      <c r="W113" s="25">
        <v>16059500</v>
      </c>
      <c r="X113" s="26">
        <v>63</v>
      </c>
      <c r="Y113" s="25">
        <v>16059500</v>
      </c>
      <c r="Z113" s="24">
        <v>45854</v>
      </c>
      <c r="AA113"/>
      <c r="AB113"/>
      <c r="AC113" s="24">
        <v>45588</v>
      </c>
      <c r="AD113" s="24">
        <v>45854</v>
      </c>
      <c r="AE113" t="s">
        <v>533</v>
      </c>
      <c r="AF113" t="s">
        <v>1432</v>
      </c>
      <c r="AG113" t="s">
        <v>274</v>
      </c>
      <c r="AH113" s="28">
        <v>6.0999999999999999E-2</v>
      </c>
      <c r="AI113" t="s">
        <v>65</v>
      </c>
      <c r="AJ113" s="24">
        <v>45665</v>
      </c>
      <c r="AK113" t="s">
        <v>85</v>
      </c>
      <c r="AL113" s="24">
        <v>45854</v>
      </c>
      <c r="AM113" t="s">
        <v>66</v>
      </c>
      <c r="AN113" t="s">
        <v>85</v>
      </c>
      <c r="AO113" t="s">
        <v>67</v>
      </c>
      <c r="AP113" t="s">
        <v>68</v>
      </c>
      <c r="AQ113" t="s">
        <v>69</v>
      </c>
      <c r="AR113" t="s">
        <v>60</v>
      </c>
      <c r="AS113" t="s">
        <v>60</v>
      </c>
      <c r="AT113" t="s">
        <v>60</v>
      </c>
      <c r="AU113" t="s">
        <v>85</v>
      </c>
    </row>
    <row r="114" spans="1:47">
      <c r="A114" t="s">
        <v>534</v>
      </c>
      <c r="B114" s="24">
        <v>45854</v>
      </c>
      <c r="C114" t="s">
        <v>58</v>
      </c>
      <c r="D114" t="s">
        <v>535</v>
      </c>
      <c r="E114" s="25">
        <v>5760000</v>
      </c>
      <c r="F114" s="26">
        <v>49</v>
      </c>
      <c r="G114" t="s">
        <v>60</v>
      </c>
      <c r="H114" t="s">
        <v>85</v>
      </c>
      <c r="I114" s="25">
        <v>5760000</v>
      </c>
      <c r="J114" t="s">
        <v>60</v>
      </c>
      <c r="K114" s="27"/>
      <c r="L114" t="s">
        <v>60</v>
      </c>
      <c r="M114" t="s">
        <v>60</v>
      </c>
      <c r="N114" t="s">
        <v>60</v>
      </c>
      <c r="O114" s="24">
        <v>45854</v>
      </c>
      <c r="P114" t="s">
        <v>86</v>
      </c>
      <c r="Q114" s="24">
        <v>45589</v>
      </c>
      <c r="R114" t="s">
        <v>60</v>
      </c>
      <c r="S114" s="25">
        <v>5760000</v>
      </c>
      <c r="T114" s="26">
        <v>49</v>
      </c>
      <c r="U114" t="s">
        <v>85</v>
      </c>
      <c r="V114" t="s">
        <v>60</v>
      </c>
      <c r="W114" s="25">
        <v>5760000</v>
      </c>
      <c r="X114" s="26">
        <v>49</v>
      </c>
      <c r="Y114" s="25">
        <v>5760000</v>
      </c>
      <c r="Z114" s="24">
        <v>45854</v>
      </c>
      <c r="AA114"/>
      <c r="AB114"/>
      <c r="AC114" s="24">
        <v>45734</v>
      </c>
      <c r="AD114" s="24">
        <v>45854</v>
      </c>
      <c r="AE114" t="s">
        <v>536</v>
      </c>
      <c r="AF114" t="s">
        <v>1433</v>
      </c>
      <c r="AG114" t="s">
        <v>274</v>
      </c>
      <c r="AH114" s="28">
        <v>6.0999999999999999E-2</v>
      </c>
      <c r="AI114" t="s">
        <v>65</v>
      </c>
      <c r="AJ114" s="24">
        <v>45776</v>
      </c>
      <c r="AK114" t="s">
        <v>85</v>
      </c>
      <c r="AL114" s="24">
        <v>45854</v>
      </c>
      <c r="AM114" t="s">
        <v>66</v>
      </c>
      <c r="AN114" t="s">
        <v>85</v>
      </c>
      <c r="AO114" t="s">
        <v>67</v>
      </c>
      <c r="AP114" t="s">
        <v>68</v>
      </c>
      <c r="AQ114" t="s">
        <v>69</v>
      </c>
      <c r="AR114" t="s">
        <v>60</v>
      </c>
      <c r="AS114" t="s">
        <v>60</v>
      </c>
      <c r="AT114" t="s">
        <v>60</v>
      </c>
      <c r="AU114" t="s">
        <v>85</v>
      </c>
    </row>
    <row r="115" spans="1:47">
      <c r="A115" t="s">
        <v>537</v>
      </c>
      <c r="B115" s="24">
        <v>45854</v>
      </c>
      <c r="C115" t="s">
        <v>58</v>
      </c>
      <c r="D115" t="s">
        <v>538</v>
      </c>
      <c r="E115" s="25">
        <v>17569400</v>
      </c>
      <c r="F115" s="26">
        <v>100</v>
      </c>
      <c r="G115" t="s">
        <v>60</v>
      </c>
      <c r="H115" t="s">
        <v>85</v>
      </c>
      <c r="I115" s="25">
        <v>17569400</v>
      </c>
      <c r="J115" t="s">
        <v>60</v>
      </c>
      <c r="K115" s="27"/>
      <c r="L115" t="s">
        <v>60</v>
      </c>
      <c r="M115" t="s">
        <v>60</v>
      </c>
      <c r="N115" t="s">
        <v>60</v>
      </c>
      <c r="O115" s="24">
        <v>45854</v>
      </c>
      <c r="P115" t="s">
        <v>86</v>
      </c>
      <c r="Q115" s="24">
        <v>45589</v>
      </c>
      <c r="R115" t="s">
        <v>60</v>
      </c>
      <c r="S115" s="25">
        <v>17569400</v>
      </c>
      <c r="T115" s="26">
        <v>100</v>
      </c>
      <c r="U115" t="s">
        <v>85</v>
      </c>
      <c r="V115" t="s">
        <v>60</v>
      </c>
      <c r="W115" s="25">
        <v>17569400</v>
      </c>
      <c r="X115" s="26">
        <v>100</v>
      </c>
      <c r="Y115" s="25">
        <v>17569400</v>
      </c>
      <c r="Z115" s="24">
        <v>45854</v>
      </c>
      <c r="AA115"/>
      <c r="AB115"/>
      <c r="AC115" s="24">
        <v>45748</v>
      </c>
      <c r="AD115" s="24">
        <v>45854</v>
      </c>
      <c r="AE115" t="s">
        <v>539</v>
      </c>
      <c r="AF115" t="s">
        <v>540</v>
      </c>
      <c r="AG115" t="s">
        <v>274</v>
      </c>
      <c r="AH115" s="28">
        <v>6.0999999999999999E-2</v>
      </c>
      <c r="AI115" t="s">
        <v>65</v>
      </c>
      <c r="AJ115" s="24">
        <v>45776</v>
      </c>
      <c r="AK115" t="s">
        <v>85</v>
      </c>
      <c r="AL115" s="24">
        <v>45854</v>
      </c>
      <c r="AM115" t="s">
        <v>66</v>
      </c>
      <c r="AN115" t="s">
        <v>85</v>
      </c>
      <c r="AO115" t="s">
        <v>67</v>
      </c>
      <c r="AP115" t="s">
        <v>68</v>
      </c>
      <c r="AQ115" t="s">
        <v>69</v>
      </c>
      <c r="AR115" t="s">
        <v>60</v>
      </c>
      <c r="AS115" t="s">
        <v>60</v>
      </c>
      <c r="AT115" t="s">
        <v>60</v>
      </c>
      <c r="AU115" t="s">
        <v>85</v>
      </c>
    </row>
    <row r="116" spans="1:47">
      <c r="A116" t="s">
        <v>541</v>
      </c>
      <c r="B116" s="24">
        <v>45854</v>
      </c>
      <c r="C116" t="s">
        <v>58</v>
      </c>
      <c r="D116" t="s">
        <v>542</v>
      </c>
      <c r="E116" s="25">
        <v>16572300</v>
      </c>
      <c r="F116" s="26">
        <v>80</v>
      </c>
      <c r="G116" t="s">
        <v>60</v>
      </c>
      <c r="H116" t="s">
        <v>85</v>
      </c>
      <c r="I116" s="25">
        <v>16572300</v>
      </c>
      <c r="J116" t="s">
        <v>60</v>
      </c>
      <c r="K116" s="27"/>
      <c r="L116" t="s">
        <v>60</v>
      </c>
      <c r="M116" t="s">
        <v>60</v>
      </c>
      <c r="N116" t="s">
        <v>60</v>
      </c>
      <c r="O116" s="24">
        <v>45854</v>
      </c>
      <c r="P116" t="s">
        <v>86</v>
      </c>
      <c r="Q116" s="24">
        <v>45589</v>
      </c>
      <c r="R116" t="s">
        <v>60</v>
      </c>
      <c r="S116" s="25">
        <v>16572300</v>
      </c>
      <c r="T116" s="26">
        <v>80</v>
      </c>
      <c r="U116" t="s">
        <v>85</v>
      </c>
      <c r="V116" t="s">
        <v>60</v>
      </c>
      <c r="W116" s="25">
        <v>16572300</v>
      </c>
      <c r="X116" s="26">
        <v>80</v>
      </c>
      <c r="Y116" s="25">
        <v>16572300</v>
      </c>
      <c r="Z116" s="24">
        <v>45854</v>
      </c>
      <c r="AA116"/>
      <c r="AB116"/>
      <c r="AC116" s="24">
        <v>45754</v>
      </c>
      <c r="AD116" s="24">
        <v>45854</v>
      </c>
      <c r="AE116" t="s">
        <v>543</v>
      </c>
      <c r="AF116" t="s">
        <v>544</v>
      </c>
      <c r="AG116" t="s">
        <v>274</v>
      </c>
      <c r="AH116" s="28">
        <v>6.0999999999999999E-2</v>
      </c>
      <c r="AI116" t="s">
        <v>65</v>
      </c>
      <c r="AJ116" s="24">
        <v>45776</v>
      </c>
      <c r="AK116" t="s">
        <v>85</v>
      </c>
      <c r="AL116" s="24">
        <v>45854</v>
      </c>
      <c r="AM116" t="s">
        <v>66</v>
      </c>
      <c r="AN116" t="s">
        <v>85</v>
      </c>
      <c r="AO116" t="s">
        <v>67</v>
      </c>
      <c r="AP116" t="s">
        <v>68</v>
      </c>
      <c r="AQ116" t="s">
        <v>69</v>
      </c>
      <c r="AR116" t="s">
        <v>60</v>
      </c>
      <c r="AS116" t="s">
        <v>60</v>
      </c>
      <c r="AT116" t="s">
        <v>60</v>
      </c>
      <c r="AU116" t="s">
        <v>85</v>
      </c>
    </row>
    <row r="117" spans="1:47">
      <c r="A117" t="s">
        <v>545</v>
      </c>
      <c r="B117" s="24">
        <v>45838</v>
      </c>
      <c r="C117" t="s">
        <v>546</v>
      </c>
      <c r="D117" t="s">
        <v>547</v>
      </c>
      <c r="E117" s="25">
        <v>1067600</v>
      </c>
      <c r="F117" s="26">
        <v>168</v>
      </c>
      <c r="G117" t="s">
        <v>60</v>
      </c>
      <c r="H117" t="s">
        <v>139</v>
      </c>
      <c r="I117" s="25">
        <v>1067600</v>
      </c>
      <c r="J117" t="s">
        <v>60</v>
      </c>
      <c r="K117" s="27"/>
      <c r="L117" t="s">
        <v>60</v>
      </c>
      <c r="M117" t="s">
        <v>60</v>
      </c>
      <c r="N117" t="s">
        <v>60</v>
      </c>
      <c r="O117" s="24">
        <v>45838</v>
      </c>
      <c r="P117" t="s">
        <v>548</v>
      </c>
      <c r="Q117"/>
      <c r="R117" t="s">
        <v>60</v>
      </c>
      <c r="S117" s="25">
        <v>1067600</v>
      </c>
      <c r="T117" s="26">
        <v>168</v>
      </c>
      <c r="U117" t="s">
        <v>139</v>
      </c>
      <c r="V117" t="s">
        <v>60</v>
      </c>
      <c r="W117" s="25">
        <v>1067600</v>
      </c>
      <c r="X117" s="26">
        <v>168</v>
      </c>
      <c r="Y117" s="25">
        <v>1067600</v>
      </c>
      <c r="Z117" s="24">
        <v>45838</v>
      </c>
      <c r="AA117"/>
      <c r="AB117"/>
      <c r="AC117" s="24">
        <v>45251</v>
      </c>
      <c r="AD117" s="24">
        <v>45838</v>
      </c>
      <c r="AE117" t="s">
        <v>549</v>
      </c>
      <c r="AF117" t="s">
        <v>550</v>
      </c>
      <c r="AG117" t="s">
        <v>515</v>
      </c>
      <c r="AH117" s="28">
        <v>6.3600000000000004E-2</v>
      </c>
      <c r="AI117" t="s">
        <v>60</v>
      </c>
      <c r="AJ117" s="24">
        <v>45280</v>
      </c>
      <c r="AK117" t="s">
        <v>139</v>
      </c>
      <c r="AL117" s="24">
        <v>45838</v>
      </c>
      <c r="AM117" t="s">
        <v>66</v>
      </c>
      <c r="AN117" t="s">
        <v>139</v>
      </c>
      <c r="AO117" t="s">
        <v>67</v>
      </c>
      <c r="AP117" t="s">
        <v>551</v>
      </c>
      <c r="AQ117" t="s">
        <v>190</v>
      </c>
      <c r="AR117" t="s">
        <v>60</v>
      </c>
      <c r="AS117" t="s">
        <v>60</v>
      </c>
      <c r="AT117" t="s">
        <v>60</v>
      </c>
      <c r="AU117" t="s">
        <v>139</v>
      </c>
    </row>
    <row r="118" spans="1:47">
      <c r="A118" t="s">
        <v>552</v>
      </c>
      <c r="B118" s="24">
        <v>45838</v>
      </c>
      <c r="C118" t="s">
        <v>58</v>
      </c>
      <c r="D118" t="s">
        <v>553</v>
      </c>
      <c r="E118" s="25">
        <v>16152000</v>
      </c>
      <c r="F118" s="26">
        <v>74</v>
      </c>
      <c r="G118" t="s">
        <v>60</v>
      </c>
      <c r="H118" t="s">
        <v>301</v>
      </c>
      <c r="I118" s="25">
        <v>16152000</v>
      </c>
      <c r="J118" t="s">
        <v>60</v>
      </c>
      <c r="K118" s="27"/>
      <c r="L118" t="s">
        <v>60</v>
      </c>
      <c r="M118" t="s">
        <v>60</v>
      </c>
      <c r="N118" t="s">
        <v>60</v>
      </c>
      <c r="O118" s="24">
        <v>45838</v>
      </c>
      <c r="P118" t="s">
        <v>86</v>
      </c>
      <c r="Q118" s="24">
        <v>45544</v>
      </c>
      <c r="R118" t="s">
        <v>60</v>
      </c>
      <c r="S118" s="25">
        <v>16152000</v>
      </c>
      <c r="T118" s="26">
        <v>74</v>
      </c>
      <c r="U118" t="s">
        <v>301</v>
      </c>
      <c r="V118" t="s">
        <v>60</v>
      </c>
      <c r="W118" s="25">
        <v>16152000</v>
      </c>
      <c r="X118" s="26">
        <v>74</v>
      </c>
      <c r="Y118" s="25">
        <v>16152000</v>
      </c>
      <c r="Z118" s="24">
        <v>45838</v>
      </c>
      <c r="AA118"/>
      <c r="AB118"/>
      <c r="AC118" s="24">
        <v>45643</v>
      </c>
      <c r="AD118" s="24">
        <v>45838</v>
      </c>
      <c r="AE118" t="s">
        <v>554</v>
      </c>
      <c r="AF118" t="s">
        <v>555</v>
      </c>
      <c r="AG118" t="s">
        <v>200</v>
      </c>
      <c r="AH118" s="28">
        <v>6.4699999999999994E-2</v>
      </c>
      <c r="AI118" t="s">
        <v>65</v>
      </c>
      <c r="AJ118" s="24">
        <v>45720</v>
      </c>
      <c r="AK118" t="s">
        <v>301</v>
      </c>
      <c r="AL118" s="24">
        <v>45838</v>
      </c>
      <c r="AM118" t="s">
        <v>66</v>
      </c>
      <c r="AN118" t="s">
        <v>301</v>
      </c>
      <c r="AO118" t="s">
        <v>67</v>
      </c>
      <c r="AP118" t="s">
        <v>68</v>
      </c>
      <c r="AQ118" t="s">
        <v>69</v>
      </c>
      <c r="AR118" t="s">
        <v>60</v>
      </c>
      <c r="AS118" t="s">
        <v>60</v>
      </c>
      <c r="AT118" t="s">
        <v>60</v>
      </c>
      <c r="AU118" t="s">
        <v>301</v>
      </c>
    </row>
    <row r="119" spans="1:47">
      <c r="A119" t="s">
        <v>556</v>
      </c>
      <c r="B119" s="24">
        <v>45838</v>
      </c>
      <c r="C119" t="s">
        <v>58</v>
      </c>
      <c r="D119" t="s">
        <v>557</v>
      </c>
      <c r="E119" s="25">
        <v>49760000</v>
      </c>
      <c r="F119" s="26">
        <v>142</v>
      </c>
      <c r="G119" t="s">
        <v>60</v>
      </c>
      <c r="H119" t="s">
        <v>85</v>
      </c>
      <c r="I119" s="25">
        <v>49760000</v>
      </c>
      <c r="J119" t="s">
        <v>60</v>
      </c>
      <c r="K119" s="27"/>
      <c r="L119" t="s">
        <v>60</v>
      </c>
      <c r="M119" t="s">
        <v>60</v>
      </c>
      <c r="N119" t="s">
        <v>60</v>
      </c>
      <c r="O119" s="24">
        <v>45838</v>
      </c>
      <c r="P119" t="s">
        <v>86</v>
      </c>
      <c r="Q119" s="24">
        <v>45415</v>
      </c>
      <c r="R119" t="s">
        <v>60</v>
      </c>
      <c r="S119" s="25">
        <v>49760000</v>
      </c>
      <c r="T119" s="26">
        <v>142</v>
      </c>
      <c r="U119" t="s">
        <v>85</v>
      </c>
      <c r="V119" t="s">
        <v>60</v>
      </c>
      <c r="W119" s="25">
        <v>49760000</v>
      </c>
      <c r="X119" s="26">
        <v>142</v>
      </c>
      <c r="Y119" s="25">
        <v>49760000</v>
      </c>
      <c r="Z119" s="24">
        <v>45838</v>
      </c>
      <c r="AA119"/>
      <c r="AB119"/>
      <c r="AC119" s="24">
        <v>45495</v>
      </c>
      <c r="AD119" s="24">
        <v>45838</v>
      </c>
      <c r="AE119" t="s">
        <v>558</v>
      </c>
      <c r="AF119" t="s">
        <v>559</v>
      </c>
      <c r="AG119" t="s">
        <v>274</v>
      </c>
      <c r="AH119" s="28">
        <v>6.1799999999999994E-2</v>
      </c>
      <c r="AI119" t="s">
        <v>65</v>
      </c>
      <c r="AJ119" s="24">
        <v>45685</v>
      </c>
      <c r="AK119" t="s">
        <v>85</v>
      </c>
      <c r="AL119" s="24">
        <v>45838</v>
      </c>
      <c r="AM119" t="s">
        <v>66</v>
      </c>
      <c r="AN119" t="s">
        <v>85</v>
      </c>
      <c r="AO119" t="s">
        <v>67</v>
      </c>
      <c r="AP119" t="s">
        <v>68</v>
      </c>
      <c r="AQ119" t="s">
        <v>69</v>
      </c>
      <c r="AR119" t="s">
        <v>60</v>
      </c>
      <c r="AS119" t="s">
        <v>60</v>
      </c>
      <c r="AT119" t="s">
        <v>60</v>
      </c>
      <c r="AU119" t="s">
        <v>85</v>
      </c>
    </row>
    <row r="120" spans="1:47">
      <c r="A120" t="s">
        <v>560</v>
      </c>
      <c r="B120" s="24">
        <v>45835</v>
      </c>
      <c r="C120" t="s">
        <v>58</v>
      </c>
      <c r="D120" t="s">
        <v>561</v>
      </c>
      <c r="E120" s="25">
        <v>10872000</v>
      </c>
      <c r="F120" s="26">
        <v>75</v>
      </c>
      <c r="G120" t="s">
        <v>60</v>
      </c>
      <c r="H120" t="s">
        <v>295</v>
      </c>
      <c r="I120" s="25">
        <v>10872000</v>
      </c>
      <c r="J120" t="s">
        <v>60</v>
      </c>
      <c r="K120" s="27"/>
      <c r="L120" t="s">
        <v>60</v>
      </c>
      <c r="M120" t="s">
        <v>60</v>
      </c>
      <c r="N120" t="s">
        <v>60</v>
      </c>
      <c r="O120" s="24">
        <v>45835</v>
      </c>
      <c r="P120" t="s">
        <v>86</v>
      </c>
      <c r="Q120" s="24">
        <v>45589</v>
      </c>
      <c r="R120" t="s">
        <v>60</v>
      </c>
      <c r="S120" s="25">
        <v>10872000</v>
      </c>
      <c r="T120" s="26">
        <v>75</v>
      </c>
      <c r="U120" t="s">
        <v>295</v>
      </c>
      <c r="V120" t="s">
        <v>60</v>
      </c>
      <c r="W120" s="25">
        <v>10872000</v>
      </c>
      <c r="X120" s="26">
        <v>75</v>
      </c>
      <c r="Y120" s="25">
        <v>10872000</v>
      </c>
      <c r="Z120" s="24">
        <v>45835</v>
      </c>
      <c r="AA120"/>
      <c r="AB120"/>
      <c r="AC120" s="24">
        <v>45715</v>
      </c>
      <c r="AD120" s="24">
        <v>45835</v>
      </c>
      <c r="AE120" t="s">
        <v>562</v>
      </c>
      <c r="AF120" t="s">
        <v>1434</v>
      </c>
      <c r="AG120" t="s">
        <v>563</v>
      </c>
      <c r="AH120" s="28">
        <v>5.9299999999999999E-2</v>
      </c>
      <c r="AI120" t="s">
        <v>65</v>
      </c>
      <c r="AJ120" s="24">
        <v>45757</v>
      </c>
      <c r="AK120" t="s">
        <v>295</v>
      </c>
      <c r="AL120" s="24">
        <v>45835</v>
      </c>
      <c r="AM120" t="s">
        <v>66</v>
      </c>
      <c r="AN120" t="s">
        <v>295</v>
      </c>
      <c r="AO120" t="s">
        <v>67</v>
      </c>
      <c r="AP120" t="s">
        <v>68</v>
      </c>
      <c r="AQ120" t="s">
        <v>69</v>
      </c>
      <c r="AR120" t="s">
        <v>60</v>
      </c>
      <c r="AS120" t="s">
        <v>60</v>
      </c>
      <c r="AT120" t="s">
        <v>60</v>
      </c>
      <c r="AU120" t="s">
        <v>295</v>
      </c>
    </row>
    <row r="121" spans="1:47">
      <c r="A121" t="s">
        <v>564</v>
      </c>
      <c r="B121" s="24">
        <v>45834</v>
      </c>
      <c r="C121" t="s">
        <v>58</v>
      </c>
      <c r="D121" t="s">
        <v>565</v>
      </c>
      <c r="E121" s="25">
        <v>9936000</v>
      </c>
      <c r="F121" s="26">
        <v>63</v>
      </c>
      <c r="G121" t="s">
        <v>60</v>
      </c>
      <c r="H121" t="s">
        <v>85</v>
      </c>
      <c r="I121" s="25">
        <v>9936000</v>
      </c>
      <c r="J121" t="s">
        <v>60</v>
      </c>
      <c r="K121" s="27"/>
      <c r="L121" t="s">
        <v>60</v>
      </c>
      <c r="M121" t="s">
        <v>60</v>
      </c>
      <c r="N121" t="s">
        <v>60</v>
      </c>
      <c r="O121" s="24">
        <v>45835</v>
      </c>
      <c r="P121" t="s">
        <v>86</v>
      </c>
      <c r="Q121" s="24">
        <v>45534</v>
      </c>
      <c r="R121" t="s">
        <v>60</v>
      </c>
      <c r="S121" s="25">
        <v>9936000</v>
      </c>
      <c r="T121" s="26">
        <v>63</v>
      </c>
      <c r="U121" t="s">
        <v>85</v>
      </c>
      <c r="V121" t="s">
        <v>60</v>
      </c>
      <c r="W121" s="25">
        <v>9936000</v>
      </c>
      <c r="X121" s="26">
        <v>63</v>
      </c>
      <c r="Y121" s="25">
        <v>9936000</v>
      </c>
      <c r="Z121" s="24">
        <v>45835</v>
      </c>
      <c r="AA121"/>
      <c r="AB121"/>
      <c r="AC121" s="24">
        <v>45621</v>
      </c>
      <c r="AD121" s="24">
        <v>45835</v>
      </c>
      <c r="AE121" t="s">
        <v>566</v>
      </c>
      <c r="AF121" t="s">
        <v>1435</v>
      </c>
      <c r="AG121" t="s">
        <v>200</v>
      </c>
      <c r="AH121" s="28">
        <v>6.1900000000000004E-2</v>
      </c>
      <c r="AI121" t="s">
        <v>65</v>
      </c>
      <c r="AJ121" s="24">
        <v>45748</v>
      </c>
      <c r="AK121" t="s">
        <v>85</v>
      </c>
      <c r="AL121" s="24">
        <v>45835</v>
      </c>
      <c r="AM121" t="s">
        <v>66</v>
      </c>
      <c r="AN121" t="s">
        <v>85</v>
      </c>
      <c r="AO121" t="s">
        <v>67</v>
      </c>
      <c r="AP121" t="s">
        <v>68</v>
      </c>
      <c r="AQ121" t="s">
        <v>69</v>
      </c>
      <c r="AR121" t="s">
        <v>60</v>
      </c>
      <c r="AS121" t="s">
        <v>60</v>
      </c>
      <c r="AT121" t="s">
        <v>60</v>
      </c>
      <c r="AU121" t="s">
        <v>85</v>
      </c>
    </row>
    <row r="122" spans="1:47">
      <c r="A122" t="s">
        <v>567</v>
      </c>
      <c r="B122" s="24">
        <v>45834</v>
      </c>
      <c r="C122" t="s">
        <v>58</v>
      </c>
      <c r="D122" t="s">
        <v>568</v>
      </c>
      <c r="E122" s="25">
        <v>33920000</v>
      </c>
      <c r="F122" s="26">
        <v>133</v>
      </c>
      <c r="G122" t="s">
        <v>60</v>
      </c>
      <c r="H122" t="s">
        <v>177</v>
      </c>
      <c r="I122" s="25">
        <v>33920000</v>
      </c>
      <c r="J122" t="s">
        <v>60</v>
      </c>
      <c r="K122" s="27"/>
      <c r="L122" t="s">
        <v>60</v>
      </c>
      <c r="M122" t="s">
        <v>60</v>
      </c>
      <c r="N122" t="s">
        <v>60</v>
      </c>
      <c r="O122" s="24">
        <v>45834</v>
      </c>
      <c r="P122" t="s">
        <v>86</v>
      </c>
      <c r="Q122"/>
      <c r="R122" t="s">
        <v>60</v>
      </c>
      <c r="S122" s="25">
        <v>33920000</v>
      </c>
      <c r="T122" s="26">
        <v>133</v>
      </c>
      <c r="U122" t="s">
        <v>177</v>
      </c>
      <c r="V122" t="s">
        <v>60</v>
      </c>
      <c r="W122" s="25">
        <v>33920000</v>
      </c>
      <c r="X122" s="26">
        <v>133</v>
      </c>
      <c r="Y122" s="25">
        <v>33920000</v>
      </c>
      <c r="Z122" s="24">
        <v>45834</v>
      </c>
      <c r="AA122"/>
      <c r="AB122"/>
      <c r="AC122" s="24">
        <v>45257</v>
      </c>
      <c r="AD122" s="24">
        <v>45834</v>
      </c>
      <c r="AE122" t="s">
        <v>569</v>
      </c>
      <c r="AF122" t="s">
        <v>219</v>
      </c>
      <c r="AG122" t="s">
        <v>220</v>
      </c>
      <c r="AH122" s="28">
        <v>6.0499999999999998E-2</v>
      </c>
      <c r="AI122" t="s">
        <v>65</v>
      </c>
      <c r="AJ122" s="24">
        <v>45643</v>
      </c>
      <c r="AK122" t="s">
        <v>177</v>
      </c>
      <c r="AL122" s="24">
        <v>45834</v>
      </c>
      <c r="AM122" t="s">
        <v>66</v>
      </c>
      <c r="AN122" t="s">
        <v>177</v>
      </c>
      <c r="AO122" t="s">
        <v>67</v>
      </c>
      <c r="AP122" t="s">
        <v>68</v>
      </c>
      <c r="AQ122" t="s">
        <v>69</v>
      </c>
      <c r="AR122" t="s">
        <v>60</v>
      </c>
      <c r="AS122" t="s">
        <v>60</v>
      </c>
      <c r="AT122" t="s">
        <v>60</v>
      </c>
      <c r="AU122" t="s">
        <v>177</v>
      </c>
    </row>
    <row r="123" spans="1:47">
      <c r="A123" t="s">
        <v>570</v>
      </c>
      <c r="B123" s="24">
        <v>45834</v>
      </c>
      <c r="C123" t="s">
        <v>58</v>
      </c>
      <c r="D123" t="s">
        <v>571</v>
      </c>
      <c r="E123" s="25">
        <v>9304700</v>
      </c>
      <c r="F123" s="26">
        <v>51</v>
      </c>
      <c r="G123" t="s">
        <v>60</v>
      </c>
      <c r="H123" t="s">
        <v>116</v>
      </c>
      <c r="I123" s="25">
        <v>9304700</v>
      </c>
      <c r="J123" t="s">
        <v>60</v>
      </c>
      <c r="K123" s="27"/>
      <c r="L123" t="s">
        <v>60</v>
      </c>
      <c r="M123" t="s">
        <v>60</v>
      </c>
      <c r="N123" t="s">
        <v>60</v>
      </c>
      <c r="O123" s="24">
        <v>45834</v>
      </c>
      <c r="P123" t="s">
        <v>86</v>
      </c>
      <c r="Q123" s="24">
        <v>45469</v>
      </c>
      <c r="R123" t="s">
        <v>60</v>
      </c>
      <c r="S123" s="25">
        <v>9304700</v>
      </c>
      <c r="T123" s="26">
        <v>51</v>
      </c>
      <c r="U123" t="s">
        <v>116</v>
      </c>
      <c r="V123" t="s">
        <v>60</v>
      </c>
      <c r="W123" s="25">
        <v>9304700</v>
      </c>
      <c r="X123" s="26">
        <v>51</v>
      </c>
      <c r="Y123" s="25">
        <v>9304700</v>
      </c>
      <c r="Z123" s="24">
        <v>45834</v>
      </c>
      <c r="AA123"/>
      <c r="AB123"/>
      <c r="AC123" s="24">
        <v>45630</v>
      </c>
      <c r="AD123" s="24">
        <v>45834</v>
      </c>
      <c r="AE123" t="s">
        <v>572</v>
      </c>
      <c r="AF123" t="s">
        <v>573</v>
      </c>
      <c r="AG123" t="s">
        <v>563</v>
      </c>
      <c r="AH123" s="28">
        <v>6.2899999999999998E-2</v>
      </c>
      <c r="AI123" t="s">
        <v>65</v>
      </c>
      <c r="AJ123" s="24">
        <v>45757</v>
      </c>
      <c r="AK123" t="s">
        <v>116</v>
      </c>
      <c r="AL123" s="24">
        <v>45834</v>
      </c>
      <c r="AM123" t="s">
        <v>66</v>
      </c>
      <c r="AN123" t="s">
        <v>116</v>
      </c>
      <c r="AO123" t="s">
        <v>67</v>
      </c>
      <c r="AP123" t="s">
        <v>68</v>
      </c>
      <c r="AQ123" t="s">
        <v>69</v>
      </c>
      <c r="AR123" t="s">
        <v>60</v>
      </c>
      <c r="AS123" t="s">
        <v>60</v>
      </c>
      <c r="AT123" t="s">
        <v>60</v>
      </c>
      <c r="AU123" t="s">
        <v>116</v>
      </c>
    </row>
    <row r="124" spans="1:47">
      <c r="A124" t="s">
        <v>574</v>
      </c>
      <c r="B124" s="24">
        <v>45834</v>
      </c>
      <c r="C124" t="s">
        <v>58</v>
      </c>
      <c r="D124" t="s">
        <v>575</v>
      </c>
      <c r="E124" s="25">
        <v>8632000</v>
      </c>
      <c r="F124" s="26">
        <v>22</v>
      </c>
      <c r="G124" t="s">
        <v>60</v>
      </c>
      <c r="H124" t="s">
        <v>203</v>
      </c>
      <c r="I124" s="25">
        <v>8632000</v>
      </c>
      <c r="J124" t="s">
        <v>60</v>
      </c>
      <c r="K124" s="27"/>
      <c r="L124" t="s">
        <v>60</v>
      </c>
      <c r="M124" t="s">
        <v>60</v>
      </c>
      <c r="N124" t="s">
        <v>60</v>
      </c>
      <c r="O124" s="24">
        <v>45834</v>
      </c>
      <c r="P124" t="s">
        <v>86</v>
      </c>
      <c r="Q124"/>
      <c r="R124" t="s">
        <v>60</v>
      </c>
      <c r="S124" s="25">
        <v>8632000</v>
      </c>
      <c r="T124" s="26">
        <v>22</v>
      </c>
      <c r="U124" t="s">
        <v>203</v>
      </c>
      <c r="V124" t="s">
        <v>60</v>
      </c>
      <c r="W124" s="25">
        <v>8632000</v>
      </c>
      <c r="X124" s="26">
        <v>22</v>
      </c>
      <c r="Y124" s="25">
        <v>8632000</v>
      </c>
      <c r="Z124" s="24">
        <v>45834</v>
      </c>
      <c r="AA124"/>
      <c r="AB124"/>
      <c r="AC124" s="24">
        <v>45604</v>
      </c>
      <c r="AD124" s="24">
        <v>45834</v>
      </c>
      <c r="AE124" t="s">
        <v>576</v>
      </c>
      <c r="AF124" t="s">
        <v>577</v>
      </c>
      <c r="AG124" t="s">
        <v>132</v>
      </c>
      <c r="AH124" s="28">
        <v>6.0700000000000004E-2</v>
      </c>
      <c r="AI124" t="s">
        <v>65</v>
      </c>
      <c r="AJ124" s="24">
        <v>45657</v>
      </c>
      <c r="AK124" t="s">
        <v>203</v>
      </c>
      <c r="AL124" s="24">
        <v>45834</v>
      </c>
      <c r="AM124" t="s">
        <v>66</v>
      </c>
      <c r="AN124" t="s">
        <v>578</v>
      </c>
      <c r="AO124" t="s">
        <v>67</v>
      </c>
      <c r="AP124" t="s">
        <v>68</v>
      </c>
      <c r="AQ124" t="s">
        <v>69</v>
      </c>
      <c r="AR124" t="s">
        <v>60</v>
      </c>
      <c r="AS124" t="s">
        <v>60</v>
      </c>
      <c r="AT124" t="s">
        <v>60</v>
      </c>
      <c r="AU124" t="s">
        <v>203</v>
      </c>
    </row>
    <row r="125" spans="1:47">
      <c r="A125" t="s">
        <v>579</v>
      </c>
      <c r="B125" s="24">
        <v>45834</v>
      </c>
      <c r="C125" t="s">
        <v>58</v>
      </c>
      <c r="D125" t="s">
        <v>580</v>
      </c>
      <c r="E125" s="25">
        <v>13310000</v>
      </c>
      <c r="F125" s="26">
        <v>70</v>
      </c>
      <c r="G125" t="s">
        <v>60</v>
      </c>
      <c r="H125" t="s">
        <v>61</v>
      </c>
      <c r="I125" s="25">
        <v>13310000</v>
      </c>
      <c r="J125" t="s">
        <v>60</v>
      </c>
      <c r="K125" s="27"/>
      <c r="L125" t="s">
        <v>60</v>
      </c>
      <c r="M125" t="s">
        <v>60</v>
      </c>
      <c r="N125" t="s">
        <v>60</v>
      </c>
      <c r="O125" s="24">
        <v>45834</v>
      </c>
      <c r="P125" t="s">
        <v>86</v>
      </c>
      <c r="Q125"/>
      <c r="R125" t="s">
        <v>60</v>
      </c>
      <c r="S125" s="25">
        <v>13310000</v>
      </c>
      <c r="T125" s="26">
        <v>70</v>
      </c>
      <c r="U125" t="s">
        <v>61</v>
      </c>
      <c r="V125" t="s">
        <v>60</v>
      </c>
      <c r="W125" s="25">
        <v>13310000</v>
      </c>
      <c r="X125" s="26">
        <v>70</v>
      </c>
      <c r="Y125" s="25">
        <v>13310000</v>
      </c>
      <c r="Z125" s="24">
        <v>45834</v>
      </c>
      <c r="AA125"/>
      <c r="AB125"/>
      <c r="AC125" s="24">
        <v>45560</v>
      </c>
      <c r="AD125" s="24">
        <v>45834</v>
      </c>
      <c r="AE125" t="s">
        <v>581</v>
      </c>
      <c r="AF125" t="s">
        <v>582</v>
      </c>
      <c r="AG125" t="s">
        <v>583</v>
      </c>
      <c r="AH125" s="28">
        <v>5.8499999999999996E-2</v>
      </c>
      <c r="AI125" t="s">
        <v>65</v>
      </c>
      <c r="AJ125" s="24">
        <v>45701</v>
      </c>
      <c r="AK125" t="s">
        <v>61</v>
      </c>
      <c r="AL125" s="24">
        <v>45834</v>
      </c>
      <c r="AM125" t="s">
        <v>66</v>
      </c>
      <c r="AN125" t="s">
        <v>61</v>
      </c>
      <c r="AO125" t="s">
        <v>67</v>
      </c>
      <c r="AP125" t="s">
        <v>68</v>
      </c>
      <c r="AQ125" t="s">
        <v>69</v>
      </c>
      <c r="AR125" t="s">
        <v>60</v>
      </c>
      <c r="AS125" t="s">
        <v>60</v>
      </c>
      <c r="AT125" t="s">
        <v>60</v>
      </c>
      <c r="AU125" t="s">
        <v>61</v>
      </c>
    </row>
    <row r="126" spans="1:47">
      <c r="A126" t="s">
        <v>584</v>
      </c>
      <c r="B126" s="24">
        <v>45834</v>
      </c>
      <c r="C126" t="s">
        <v>114</v>
      </c>
      <c r="D126" t="s">
        <v>585</v>
      </c>
      <c r="E126" s="25">
        <v>6005500</v>
      </c>
      <c r="F126" s="26">
        <v>170</v>
      </c>
      <c r="G126" t="s">
        <v>60</v>
      </c>
      <c r="H126" t="s">
        <v>61</v>
      </c>
      <c r="I126" s="25">
        <v>6005500</v>
      </c>
      <c r="J126" t="s">
        <v>60</v>
      </c>
      <c r="K126" s="27"/>
      <c r="L126" t="s">
        <v>60</v>
      </c>
      <c r="M126" t="s">
        <v>60</v>
      </c>
      <c r="N126" t="s">
        <v>60</v>
      </c>
      <c r="O126" s="24">
        <v>45834</v>
      </c>
      <c r="P126" t="s">
        <v>117</v>
      </c>
      <c r="Q126" s="24">
        <v>45576</v>
      </c>
      <c r="R126" t="s">
        <v>60</v>
      </c>
      <c r="S126" s="25">
        <v>6005500</v>
      </c>
      <c r="T126" s="26">
        <v>170</v>
      </c>
      <c r="U126" t="s">
        <v>61</v>
      </c>
      <c r="V126" t="s">
        <v>60</v>
      </c>
      <c r="W126" s="25">
        <v>6005500</v>
      </c>
      <c r="X126" s="26">
        <v>170</v>
      </c>
      <c r="Y126" s="25">
        <v>6005500</v>
      </c>
      <c r="Z126" s="24">
        <v>45834</v>
      </c>
      <c r="AA126"/>
      <c r="AB126"/>
      <c r="AC126" s="24">
        <v>45714</v>
      </c>
      <c r="AD126" s="24">
        <v>45834</v>
      </c>
      <c r="AE126" t="s">
        <v>586</v>
      </c>
      <c r="AF126" t="s">
        <v>587</v>
      </c>
      <c r="AG126" t="s">
        <v>200</v>
      </c>
      <c r="AH126" s="28">
        <v>5.8499999999999996E-2</v>
      </c>
      <c r="AI126" t="s">
        <v>120</v>
      </c>
      <c r="AJ126" s="24">
        <v>45748</v>
      </c>
      <c r="AK126" t="s">
        <v>61</v>
      </c>
      <c r="AL126" s="24">
        <v>45834</v>
      </c>
      <c r="AM126" t="s">
        <v>66</v>
      </c>
      <c r="AN126" t="s">
        <v>61</v>
      </c>
      <c r="AO126" t="s">
        <v>67</v>
      </c>
      <c r="AP126" t="s">
        <v>121</v>
      </c>
      <c r="AQ126" t="s">
        <v>69</v>
      </c>
      <c r="AR126" t="s">
        <v>60</v>
      </c>
      <c r="AS126" t="s">
        <v>60</v>
      </c>
      <c r="AT126" t="s">
        <v>60</v>
      </c>
      <c r="AU126" t="s">
        <v>61</v>
      </c>
    </row>
    <row r="127" spans="1:47">
      <c r="A127" t="s">
        <v>588</v>
      </c>
      <c r="B127" s="24">
        <v>45834</v>
      </c>
      <c r="C127" t="s">
        <v>58</v>
      </c>
      <c r="D127" t="s">
        <v>589</v>
      </c>
      <c r="E127" s="25">
        <v>14493200</v>
      </c>
      <c r="F127" s="26">
        <v>40</v>
      </c>
      <c r="G127" t="s">
        <v>60</v>
      </c>
      <c r="H127" t="s">
        <v>177</v>
      </c>
      <c r="I127" s="25">
        <v>14493200</v>
      </c>
      <c r="J127" t="s">
        <v>60</v>
      </c>
      <c r="K127" s="27"/>
      <c r="L127" t="s">
        <v>60</v>
      </c>
      <c r="M127" t="s">
        <v>60</v>
      </c>
      <c r="N127" t="s">
        <v>60</v>
      </c>
      <c r="O127" s="24">
        <v>45834</v>
      </c>
      <c r="P127" t="s">
        <v>86</v>
      </c>
      <c r="Q127" s="24">
        <v>45610</v>
      </c>
      <c r="R127" t="s">
        <v>60</v>
      </c>
      <c r="S127" s="25">
        <v>14493200</v>
      </c>
      <c r="T127" s="26">
        <v>40</v>
      </c>
      <c r="U127" t="s">
        <v>177</v>
      </c>
      <c r="V127" t="s">
        <v>60</v>
      </c>
      <c r="W127" s="25">
        <v>14493200</v>
      </c>
      <c r="X127" s="26">
        <v>40</v>
      </c>
      <c r="Y127" s="25">
        <v>14493200</v>
      </c>
      <c r="Z127" s="24">
        <v>45834</v>
      </c>
      <c r="AA127"/>
      <c r="AB127"/>
      <c r="AC127" s="24">
        <v>45632</v>
      </c>
      <c r="AD127" s="24">
        <v>45834</v>
      </c>
      <c r="AE127" t="s">
        <v>590</v>
      </c>
      <c r="AF127" t="s">
        <v>591</v>
      </c>
      <c r="AG127" t="s">
        <v>132</v>
      </c>
      <c r="AH127" s="28">
        <v>6.6100000000000006E-2</v>
      </c>
      <c r="AI127" t="s">
        <v>65</v>
      </c>
      <c r="AJ127" s="24">
        <v>45685</v>
      </c>
      <c r="AK127" t="s">
        <v>177</v>
      </c>
      <c r="AL127" s="24">
        <v>45834</v>
      </c>
      <c r="AM127" t="s">
        <v>66</v>
      </c>
      <c r="AN127" t="s">
        <v>177</v>
      </c>
      <c r="AO127" t="s">
        <v>67</v>
      </c>
      <c r="AP127" t="s">
        <v>68</v>
      </c>
      <c r="AQ127" t="s">
        <v>69</v>
      </c>
      <c r="AR127" t="s">
        <v>60</v>
      </c>
      <c r="AS127" t="s">
        <v>60</v>
      </c>
      <c r="AT127" t="s">
        <v>60</v>
      </c>
      <c r="AU127" t="s">
        <v>177</v>
      </c>
    </row>
    <row r="128" spans="1:47">
      <c r="A128" t="s">
        <v>592</v>
      </c>
      <c r="B128" s="24">
        <v>45834</v>
      </c>
      <c r="C128" t="s">
        <v>58</v>
      </c>
      <c r="D128" t="s">
        <v>593</v>
      </c>
      <c r="E128" s="25">
        <v>11260500</v>
      </c>
      <c r="F128" s="26">
        <v>50</v>
      </c>
      <c r="G128" t="s">
        <v>60</v>
      </c>
      <c r="H128" t="s">
        <v>104</v>
      </c>
      <c r="I128" s="25">
        <v>11260500</v>
      </c>
      <c r="J128" t="s">
        <v>60</v>
      </c>
      <c r="K128" s="27"/>
      <c r="L128" t="s">
        <v>60</v>
      </c>
      <c r="M128" t="s">
        <v>60</v>
      </c>
      <c r="N128" t="s">
        <v>60</v>
      </c>
      <c r="O128" s="24">
        <v>45834</v>
      </c>
      <c r="P128" t="s">
        <v>86</v>
      </c>
      <c r="Q128" s="24">
        <v>45576</v>
      </c>
      <c r="R128" t="s">
        <v>60</v>
      </c>
      <c r="S128" s="25">
        <v>11260500</v>
      </c>
      <c r="T128" s="26">
        <v>50</v>
      </c>
      <c r="U128" t="s">
        <v>104</v>
      </c>
      <c r="V128" t="s">
        <v>60</v>
      </c>
      <c r="W128" s="25">
        <v>11260500</v>
      </c>
      <c r="X128" s="26">
        <v>50</v>
      </c>
      <c r="Y128" s="25">
        <v>11260500</v>
      </c>
      <c r="Z128" s="24">
        <v>45834</v>
      </c>
      <c r="AA128"/>
      <c r="AB128"/>
      <c r="AC128" s="24">
        <v>45691</v>
      </c>
      <c r="AD128" s="24">
        <v>45834</v>
      </c>
      <c r="AE128" t="s">
        <v>594</v>
      </c>
      <c r="AF128" t="s">
        <v>595</v>
      </c>
      <c r="AG128" t="s">
        <v>563</v>
      </c>
      <c r="AH128" s="28">
        <v>6.0999999999999999E-2</v>
      </c>
      <c r="AI128" t="s">
        <v>65</v>
      </c>
      <c r="AJ128" s="24">
        <v>45728</v>
      </c>
      <c r="AK128" t="s">
        <v>104</v>
      </c>
      <c r="AL128" s="24">
        <v>45834</v>
      </c>
      <c r="AM128" t="s">
        <v>66</v>
      </c>
      <c r="AN128" t="s">
        <v>104</v>
      </c>
      <c r="AO128" t="s">
        <v>67</v>
      </c>
      <c r="AP128" t="s">
        <v>68</v>
      </c>
      <c r="AQ128" t="s">
        <v>69</v>
      </c>
      <c r="AR128" t="s">
        <v>60</v>
      </c>
      <c r="AS128" t="s">
        <v>60</v>
      </c>
      <c r="AT128" t="s">
        <v>60</v>
      </c>
      <c r="AU128" t="s">
        <v>104</v>
      </c>
    </row>
    <row r="129" spans="1:47">
      <c r="A129" t="s">
        <v>596</v>
      </c>
      <c r="B129" s="24">
        <v>45834</v>
      </c>
      <c r="C129" t="s">
        <v>58</v>
      </c>
      <c r="D129" t="s">
        <v>597</v>
      </c>
      <c r="E129" s="25">
        <v>11607700</v>
      </c>
      <c r="F129" s="26">
        <v>51</v>
      </c>
      <c r="G129" t="s">
        <v>60</v>
      </c>
      <c r="H129" t="s">
        <v>104</v>
      </c>
      <c r="I129" s="25">
        <v>11607700</v>
      </c>
      <c r="J129" t="s">
        <v>60</v>
      </c>
      <c r="K129" s="27"/>
      <c r="L129" t="s">
        <v>60</v>
      </c>
      <c r="M129" t="s">
        <v>60</v>
      </c>
      <c r="N129" t="s">
        <v>60</v>
      </c>
      <c r="O129" s="24">
        <v>45834</v>
      </c>
      <c r="P129" t="s">
        <v>86</v>
      </c>
      <c r="Q129" s="24">
        <v>45576</v>
      </c>
      <c r="R129" t="s">
        <v>60</v>
      </c>
      <c r="S129" s="25">
        <v>11607700</v>
      </c>
      <c r="T129" s="26">
        <v>51</v>
      </c>
      <c r="U129" t="s">
        <v>104</v>
      </c>
      <c r="V129" t="s">
        <v>60</v>
      </c>
      <c r="W129" s="25">
        <v>11607700</v>
      </c>
      <c r="X129" s="26">
        <v>51</v>
      </c>
      <c r="Y129" s="25">
        <v>11607700</v>
      </c>
      <c r="Z129" s="24">
        <v>45834</v>
      </c>
      <c r="AA129"/>
      <c r="AB129"/>
      <c r="AC129" s="24">
        <v>45691</v>
      </c>
      <c r="AD129" s="24">
        <v>45834</v>
      </c>
      <c r="AE129" t="s">
        <v>598</v>
      </c>
      <c r="AF129" t="s">
        <v>595</v>
      </c>
      <c r="AG129" t="s">
        <v>563</v>
      </c>
      <c r="AH129" s="28">
        <v>6.0999999999999999E-2</v>
      </c>
      <c r="AI129" t="s">
        <v>65</v>
      </c>
      <c r="AJ129" s="24">
        <v>45728</v>
      </c>
      <c r="AK129" t="s">
        <v>104</v>
      </c>
      <c r="AL129" s="24">
        <v>45834</v>
      </c>
      <c r="AM129" t="s">
        <v>66</v>
      </c>
      <c r="AN129" t="s">
        <v>104</v>
      </c>
      <c r="AO129" t="s">
        <v>67</v>
      </c>
      <c r="AP129" t="s">
        <v>68</v>
      </c>
      <c r="AQ129" t="s">
        <v>69</v>
      </c>
      <c r="AR129" t="s">
        <v>60</v>
      </c>
      <c r="AS129" t="s">
        <v>60</v>
      </c>
      <c r="AT129" t="s">
        <v>60</v>
      </c>
      <c r="AU129" t="s">
        <v>104</v>
      </c>
    </row>
    <row r="130" spans="1:47">
      <c r="A130" t="s">
        <v>599</v>
      </c>
      <c r="B130" s="24">
        <v>45834</v>
      </c>
      <c r="C130" t="s">
        <v>58</v>
      </c>
      <c r="D130" t="s">
        <v>600</v>
      </c>
      <c r="E130" s="25">
        <v>13689600</v>
      </c>
      <c r="F130" s="26">
        <v>68</v>
      </c>
      <c r="G130" t="s">
        <v>60</v>
      </c>
      <c r="H130" t="s">
        <v>104</v>
      </c>
      <c r="I130" s="25">
        <v>13689600</v>
      </c>
      <c r="J130" t="s">
        <v>60</v>
      </c>
      <c r="K130" s="27"/>
      <c r="L130" t="s">
        <v>60</v>
      </c>
      <c r="M130" t="s">
        <v>60</v>
      </c>
      <c r="N130" t="s">
        <v>60</v>
      </c>
      <c r="O130" s="24">
        <v>45834</v>
      </c>
      <c r="P130" t="s">
        <v>86</v>
      </c>
      <c r="Q130" s="24">
        <v>45576</v>
      </c>
      <c r="R130" t="s">
        <v>60</v>
      </c>
      <c r="S130" s="25">
        <v>13689600</v>
      </c>
      <c r="T130" s="26">
        <v>68</v>
      </c>
      <c r="U130" t="s">
        <v>104</v>
      </c>
      <c r="V130" t="s">
        <v>60</v>
      </c>
      <c r="W130" s="25">
        <v>13689600</v>
      </c>
      <c r="X130" s="26">
        <v>68</v>
      </c>
      <c r="Y130" s="25">
        <v>13689600</v>
      </c>
      <c r="Z130" s="24">
        <v>45834</v>
      </c>
      <c r="AA130"/>
      <c r="AB130"/>
      <c r="AC130" s="24">
        <v>45691</v>
      </c>
      <c r="AD130" s="24">
        <v>45834</v>
      </c>
      <c r="AE130" t="s">
        <v>601</v>
      </c>
      <c r="AF130" t="s">
        <v>595</v>
      </c>
      <c r="AG130" t="s">
        <v>563</v>
      </c>
      <c r="AH130" s="28">
        <v>6.0999999999999999E-2</v>
      </c>
      <c r="AI130" t="s">
        <v>65</v>
      </c>
      <c r="AJ130" s="24">
        <v>45728</v>
      </c>
      <c r="AK130" t="s">
        <v>104</v>
      </c>
      <c r="AL130" s="24">
        <v>45834</v>
      </c>
      <c r="AM130" t="s">
        <v>66</v>
      </c>
      <c r="AN130" t="s">
        <v>104</v>
      </c>
      <c r="AO130" t="s">
        <v>67</v>
      </c>
      <c r="AP130" t="s">
        <v>68</v>
      </c>
      <c r="AQ130" t="s">
        <v>69</v>
      </c>
      <c r="AR130" t="s">
        <v>60</v>
      </c>
      <c r="AS130" t="s">
        <v>60</v>
      </c>
      <c r="AT130" t="s">
        <v>60</v>
      </c>
      <c r="AU130" t="s">
        <v>104</v>
      </c>
    </row>
    <row r="131" spans="1:47">
      <c r="A131" t="s">
        <v>602</v>
      </c>
      <c r="B131" s="24">
        <v>45834</v>
      </c>
      <c r="C131" t="s">
        <v>114</v>
      </c>
      <c r="D131" t="s">
        <v>603</v>
      </c>
      <c r="E131" s="25">
        <v>14349000</v>
      </c>
      <c r="F131" s="26">
        <v>160</v>
      </c>
      <c r="G131" t="s">
        <v>60</v>
      </c>
      <c r="H131" t="s">
        <v>85</v>
      </c>
      <c r="I131" s="25">
        <v>14349000</v>
      </c>
      <c r="J131" t="s">
        <v>60</v>
      </c>
      <c r="K131" s="27"/>
      <c r="L131" t="s">
        <v>60</v>
      </c>
      <c r="M131" t="s">
        <v>60</v>
      </c>
      <c r="N131" t="s">
        <v>60</v>
      </c>
      <c r="O131" s="24">
        <v>45834</v>
      </c>
      <c r="P131" t="s">
        <v>117</v>
      </c>
      <c r="Q131" s="24">
        <v>45559</v>
      </c>
      <c r="R131" t="s">
        <v>60</v>
      </c>
      <c r="S131" s="25">
        <v>14349000</v>
      </c>
      <c r="T131" s="26">
        <v>160</v>
      </c>
      <c r="U131" t="s">
        <v>85</v>
      </c>
      <c r="V131" t="s">
        <v>60</v>
      </c>
      <c r="W131" s="25">
        <v>14349000</v>
      </c>
      <c r="X131" s="26">
        <v>160</v>
      </c>
      <c r="Y131" s="25">
        <v>14349000</v>
      </c>
      <c r="Z131" s="24">
        <v>45834</v>
      </c>
      <c r="AA131"/>
      <c r="AB131"/>
      <c r="AC131" s="24">
        <v>45679</v>
      </c>
      <c r="AD131" s="24">
        <v>45834</v>
      </c>
      <c r="AE131" t="s">
        <v>604</v>
      </c>
      <c r="AF131" t="s">
        <v>605</v>
      </c>
      <c r="AG131" t="s">
        <v>112</v>
      </c>
      <c r="AH131" s="28">
        <v>5.9900000000000002E-2</v>
      </c>
      <c r="AI131" t="s">
        <v>120</v>
      </c>
      <c r="AJ131" s="24">
        <v>45713</v>
      </c>
      <c r="AK131" t="s">
        <v>85</v>
      </c>
      <c r="AL131" s="24">
        <v>45834</v>
      </c>
      <c r="AM131" t="s">
        <v>66</v>
      </c>
      <c r="AN131" t="s">
        <v>85</v>
      </c>
      <c r="AO131" t="s">
        <v>67</v>
      </c>
      <c r="AP131" t="s">
        <v>121</v>
      </c>
      <c r="AQ131" t="s">
        <v>69</v>
      </c>
      <c r="AR131" t="s">
        <v>60</v>
      </c>
      <c r="AS131" t="s">
        <v>60</v>
      </c>
      <c r="AT131" t="s">
        <v>60</v>
      </c>
      <c r="AU131" t="s">
        <v>85</v>
      </c>
    </row>
    <row r="132" spans="1:47">
      <c r="A132" t="s">
        <v>606</v>
      </c>
      <c r="B132" s="24">
        <v>45834</v>
      </c>
      <c r="C132" t="s">
        <v>58</v>
      </c>
      <c r="D132" t="s">
        <v>607</v>
      </c>
      <c r="E132" s="25">
        <v>20769200</v>
      </c>
      <c r="F132" s="26">
        <v>144</v>
      </c>
      <c r="G132" t="s">
        <v>60</v>
      </c>
      <c r="H132" t="s">
        <v>109</v>
      </c>
      <c r="I132" s="25">
        <v>20769200</v>
      </c>
      <c r="J132" t="s">
        <v>60</v>
      </c>
      <c r="K132" s="27"/>
      <c r="L132" t="s">
        <v>60</v>
      </c>
      <c r="M132" t="s">
        <v>60</v>
      </c>
      <c r="N132" t="s">
        <v>60</v>
      </c>
      <c r="O132" s="24">
        <v>45834</v>
      </c>
      <c r="P132" t="s">
        <v>86</v>
      </c>
      <c r="Q132" s="24">
        <v>45720</v>
      </c>
      <c r="R132" t="s">
        <v>60</v>
      </c>
      <c r="S132" s="25">
        <v>20769200</v>
      </c>
      <c r="T132" s="26">
        <v>144</v>
      </c>
      <c r="U132" t="s">
        <v>109</v>
      </c>
      <c r="V132" t="s">
        <v>60</v>
      </c>
      <c r="W132" s="25">
        <v>20769200</v>
      </c>
      <c r="X132" s="26">
        <v>144</v>
      </c>
      <c r="Y132" s="25">
        <v>20769200</v>
      </c>
      <c r="Z132" s="24">
        <v>45834</v>
      </c>
      <c r="AA132"/>
      <c r="AB132"/>
      <c r="AC132" s="24">
        <v>45734</v>
      </c>
      <c r="AD132" s="24">
        <v>45834</v>
      </c>
      <c r="AE132" t="s">
        <v>608</v>
      </c>
      <c r="AF132" t="s">
        <v>609</v>
      </c>
      <c r="AG132" t="s">
        <v>464</v>
      </c>
      <c r="AH132" s="28">
        <v>6.3500000000000001E-2</v>
      </c>
      <c r="AI132" t="s">
        <v>65</v>
      </c>
      <c r="AJ132" s="24">
        <v>45777</v>
      </c>
      <c r="AK132" t="s">
        <v>109</v>
      </c>
      <c r="AL132" s="24">
        <v>45834</v>
      </c>
      <c r="AM132" t="s">
        <v>66</v>
      </c>
      <c r="AN132" t="s">
        <v>109</v>
      </c>
      <c r="AO132" t="s">
        <v>67</v>
      </c>
      <c r="AP132" t="s">
        <v>68</v>
      </c>
      <c r="AQ132" t="s">
        <v>69</v>
      </c>
      <c r="AR132" t="s">
        <v>60</v>
      </c>
      <c r="AS132" t="s">
        <v>60</v>
      </c>
      <c r="AT132" t="s">
        <v>60</v>
      </c>
      <c r="AU132" t="s">
        <v>109</v>
      </c>
    </row>
    <row r="133" spans="1:47">
      <c r="A133" t="s">
        <v>610</v>
      </c>
      <c r="B133" s="24">
        <v>45833</v>
      </c>
      <c r="C133" t="s">
        <v>58</v>
      </c>
      <c r="D133" t="s">
        <v>611</v>
      </c>
      <c r="E133" s="25">
        <v>34664000</v>
      </c>
      <c r="F133" s="26">
        <v>94</v>
      </c>
      <c r="G133" t="s">
        <v>60</v>
      </c>
      <c r="H133" t="s">
        <v>85</v>
      </c>
      <c r="I133" s="25">
        <v>34664000</v>
      </c>
      <c r="J133" t="s">
        <v>60</v>
      </c>
      <c r="K133" s="27"/>
      <c r="L133" t="s">
        <v>60</v>
      </c>
      <c r="M133" t="s">
        <v>60</v>
      </c>
      <c r="N133" t="s">
        <v>60</v>
      </c>
      <c r="O133" s="24">
        <v>45833</v>
      </c>
      <c r="P133" t="s">
        <v>86</v>
      </c>
      <c r="Q133"/>
      <c r="R133" t="s">
        <v>60</v>
      </c>
      <c r="S133" s="25">
        <v>34664000</v>
      </c>
      <c r="T133" s="26">
        <v>94</v>
      </c>
      <c r="U133" t="s">
        <v>85</v>
      </c>
      <c r="V133" t="s">
        <v>60</v>
      </c>
      <c r="W133" s="25">
        <v>34664000</v>
      </c>
      <c r="X133" s="26">
        <v>94</v>
      </c>
      <c r="Y133" s="25">
        <v>34664000</v>
      </c>
      <c r="Z133" s="24">
        <v>45833</v>
      </c>
      <c r="AA133"/>
      <c r="AB133"/>
      <c r="AC133" s="24">
        <v>45604</v>
      </c>
      <c r="AD133" s="24">
        <v>45833</v>
      </c>
      <c r="AE133" t="s">
        <v>612</v>
      </c>
      <c r="AF133" t="s">
        <v>1436</v>
      </c>
      <c r="AG133" t="s">
        <v>274</v>
      </c>
      <c r="AH133" s="28">
        <v>6.0999999999999999E-2</v>
      </c>
      <c r="AI133" t="s">
        <v>65</v>
      </c>
      <c r="AJ133" s="24">
        <v>45673</v>
      </c>
      <c r="AK133" t="s">
        <v>85</v>
      </c>
      <c r="AL133" s="24">
        <v>45833</v>
      </c>
      <c r="AM133" t="s">
        <v>66</v>
      </c>
      <c r="AN133" t="s">
        <v>85</v>
      </c>
      <c r="AO133" t="s">
        <v>67</v>
      </c>
      <c r="AP133" t="s">
        <v>68</v>
      </c>
      <c r="AQ133" t="s">
        <v>69</v>
      </c>
      <c r="AR133" t="s">
        <v>60</v>
      </c>
      <c r="AS133" t="s">
        <v>60</v>
      </c>
      <c r="AT133" t="s">
        <v>60</v>
      </c>
      <c r="AU133" t="s">
        <v>85</v>
      </c>
    </row>
    <row r="134" spans="1:47">
      <c r="A134" t="s">
        <v>613</v>
      </c>
      <c r="B134" s="24">
        <v>45833</v>
      </c>
      <c r="C134" t="s">
        <v>58</v>
      </c>
      <c r="D134" t="s">
        <v>614</v>
      </c>
      <c r="E134" s="25">
        <v>24440000</v>
      </c>
      <c r="F134" s="26">
        <v>92</v>
      </c>
      <c r="G134" t="s">
        <v>60</v>
      </c>
      <c r="H134" t="s">
        <v>85</v>
      </c>
      <c r="I134" s="25">
        <v>24440000</v>
      </c>
      <c r="J134" t="s">
        <v>60</v>
      </c>
      <c r="K134" s="27"/>
      <c r="L134" t="s">
        <v>60</v>
      </c>
      <c r="M134" t="s">
        <v>60</v>
      </c>
      <c r="N134" t="s">
        <v>60</v>
      </c>
      <c r="O134" s="24">
        <v>45833</v>
      </c>
      <c r="P134" t="s">
        <v>86</v>
      </c>
      <c r="Q134"/>
      <c r="R134" t="s">
        <v>60</v>
      </c>
      <c r="S134" s="25">
        <v>24440000</v>
      </c>
      <c r="T134" s="26">
        <v>92</v>
      </c>
      <c r="U134" t="s">
        <v>85</v>
      </c>
      <c r="V134" t="s">
        <v>60</v>
      </c>
      <c r="W134" s="25">
        <v>24440000</v>
      </c>
      <c r="X134" s="26">
        <v>92</v>
      </c>
      <c r="Y134" s="25">
        <v>24440000</v>
      </c>
      <c r="Z134" s="24">
        <v>45833</v>
      </c>
      <c r="AA134"/>
      <c r="AB134"/>
      <c r="AC134" s="24">
        <v>45604</v>
      </c>
      <c r="AD134" s="24">
        <v>45833</v>
      </c>
      <c r="AE134" t="s">
        <v>615</v>
      </c>
      <c r="AF134" t="s">
        <v>616</v>
      </c>
      <c r="AG134" t="s">
        <v>274</v>
      </c>
      <c r="AH134" s="28">
        <v>6.0999999999999999E-2</v>
      </c>
      <c r="AI134" t="s">
        <v>65</v>
      </c>
      <c r="AJ134" s="24">
        <v>45673</v>
      </c>
      <c r="AK134" t="s">
        <v>85</v>
      </c>
      <c r="AL134" s="24">
        <v>45833</v>
      </c>
      <c r="AM134" t="s">
        <v>66</v>
      </c>
      <c r="AN134" t="s">
        <v>85</v>
      </c>
      <c r="AO134" t="s">
        <v>67</v>
      </c>
      <c r="AP134" t="s">
        <v>68</v>
      </c>
      <c r="AQ134" t="s">
        <v>69</v>
      </c>
      <c r="AR134" t="s">
        <v>60</v>
      </c>
      <c r="AS134" t="s">
        <v>60</v>
      </c>
      <c r="AT134" t="s">
        <v>60</v>
      </c>
      <c r="AU134" t="s">
        <v>85</v>
      </c>
    </row>
    <row r="135" spans="1:47">
      <c r="A135" t="s">
        <v>617</v>
      </c>
      <c r="B135" s="24">
        <v>45833</v>
      </c>
      <c r="C135" t="s">
        <v>58</v>
      </c>
      <c r="D135" t="s">
        <v>618</v>
      </c>
      <c r="E135" s="25">
        <v>16848000</v>
      </c>
      <c r="F135" s="26">
        <v>128</v>
      </c>
      <c r="G135" t="s">
        <v>60</v>
      </c>
      <c r="H135" t="s">
        <v>271</v>
      </c>
      <c r="I135" s="25">
        <v>16848000</v>
      </c>
      <c r="J135" t="s">
        <v>60</v>
      </c>
      <c r="K135" s="27"/>
      <c r="L135" t="s">
        <v>60</v>
      </c>
      <c r="M135" t="s">
        <v>60</v>
      </c>
      <c r="N135" t="s">
        <v>60</v>
      </c>
      <c r="O135" s="24">
        <v>45833</v>
      </c>
      <c r="P135" t="s">
        <v>86</v>
      </c>
      <c r="Q135"/>
      <c r="R135" t="s">
        <v>60</v>
      </c>
      <c r="S135" s="25">
        <v>16848000</v>
      </c>
      <c r="T135" s="26">
        <v>128</v>
      </c>
      <c r="U135" t="s">
        <v>271</v>
      </c>
      <c r="V135" t="s">
        <v>60</v>
      </c>
      <c r="W135" s="25">
        <v>16848000</v>
      </c>
      <c r="X135" s="26">
        <v>128</v>
      </c>
      <c r="Y135" s="25">
        <v>16848000</v>
      </c>
      <c r="Z135" s="24">
        <v>45833</v>
      </c>
      <c r="AA135"/>
      <c r="AB135"/>
      <c r="AC135" s="24">
        <v>45597</v>
      </c>
      <c r="AD135" s="24">
        <v>45833</v>
      </c>
      <c r="AE135" t="s">
        <v>619</v>
      </c>
      <c r="AF135" t="s">
        <v>620</v>
      </c>
      <c r="AG135" t="s">
        <v>157</v>
      </c>
      <c r="AH135" s="28">
        <v>6.0899999999999996E-2</v>
      </c>
      <c r="AI135" t="s">
        <v>65</v>
      </c>
      <c r="AJ135" s="24">
        <v>45671</v>
      </c>
      <c r="AK135" t="s">
        <v>271</v>
      </c>
      <c r="AL135" s="24">
        <v>45833</v>
      </c>
      <c r="AM135" t="s">
        <v>66</v>
      </c>
      <c r="AN135" t="s">
        <v>271</v>
      </c>
      <c r="AO135" t="s">
        <v>67</v>
      </c>
      <c r="AP135" t="s">
        <v>68</v>
      </c>
      <c r="AQ135" t="s">
        <v>69</v>
      </c>
      <c r="AR135" t="s">
        <v>60</v>
      </c>
      <c r="AS135" t="s">
        <v>60</v>
      </c>
      <c r="AT135" t="s">
        <v>60</v>
      </c>
      <c r="AU135" t="s">
        <v>271</v>
      </c>
    </row>
    <row r="136" spans="1:47">
      <c r="A136" t="s">
        <v>621</v>
      </c>
      <c r="B136" s="24">
        <v>45832</v>
      </c>
      <c r="C136" t="s">
        <v>58</v>
      </c>
      <c r="D136" t="s">
        <v>622</v>
      </c>
      <c r="E136" s="25">
        <v>19275000</v>
      </c>
      <c r="F136" s="26">
        <v>80</v>
      </c>
      <c r="G136" t="s">
        <v>60</v>
      </c>
      <c r="H136" t="s">
        <v>116</v>
      </c>
      <c r="I136" s="25">
        <v>19275000</v>
      </c>
      <c r="J136" t="s">
        <v>60</v>
      </c>
      <c r="K136" s="27"/>
      <c r="L136" t="s">
        <v>60</v>
      </c>
      <c r="M136" t="s">
        <v>60</v>
      </c>
      <c r="N136" t="s">
        <v>60</v>
      </c>
      <c r="O136" s="24">
        <v>45832</v>
      </c>
      <c r="P136" t="s">
        <v>86</v>
      </c>
      <c r="Q136" s="24">
        <v>45503</v>
      </c>
      <c r="R136" t="s">
        <v>60</v>
      </c>
      <c r="S136" s="25">
        <v>19275000</v>
      </c>
      <c r="T136" s="26">
        <v>80</v>
      </c>
      <c r="U136" t="s">
        <v>116</v>
      </c>
      <c r="V136" t="s">
        <v>60</v>
      </c>
      <c r="W136" s="25">
        <v>19275000</v>
      </c>
      <c r="X136" s="26">
        <v>80</v>
      </c>
      <c r="Y136" s="25">
        <v>19275000</v>
      </c>
      <c r="Z136" s="24">
        <v>45832</v>
      </c>
      <c r="AA136"/>
      <c r="AB136"/>
      <c r="AC136" s="24">
        <v>45649</v>
      </c>
      <c r="AD136" s="24">
        <v>45832</v>
      </c>
      <c r="AE136" t="s">
        <v>623</v>
      </c>
      <c r="AF136" t="s">
        <v>136</v>
      </c>
      <c r="AG136" t="s">
        <v>112</v>
      </c>
      <c r="AH136" s="28">
        <v>6.2400000000000004E-2</v>
      </c>
      <c r="AI136" t="s">
        <v>65</v>
      </c>
      <c r="AJ136" s="24">
        <v>45701</v>
      </c>
      <c r="AK136" t="s">
        <v>116</v>
      </c>
      <c r="AL136" s="24">
        <v>45832</v>
      </c>
      <c r="AM136" t="s">
        <v>66</v>
      </c>
      <c r="AN136" t="s">
        <v>116</v>
      </c>
      <c r="AO136" t="s">
        <v>67</v>
      </c>
      <c r="AP136" t="s">
        <v>68</v>
      </c>
      <c r="AQ136" t="s">
        <v>69</v>
      </c>
      <c r="AR136" t="s">
        <v>60</v>
      </c>
      <c r="AS136" t="s">
        <v>60</v>
      </c>
      <c r="AT136" t="s">
        <v>60</v>
      </c>
      <c r="AU136" t="s">
        <v>116</v>
      </c>
    </row>
    <row r="137" spans="1:47">
      <c r="A137" t="s">
        <v>624</v>
      </c>
      <c r="B137" s="24">
        <v>45832</v>
      </c>
      <c r="C137" t="s">
        <v>58</v>
      </c>
      <c r="D137" t="s">
        <v>625</v>
      </c>
      <c r="E137" s="25">
        <v>8720000</v>
      </c>
      <c r="F137" s="26">
        <v>47</v>
      </c>
      <c r="G137" t="s">
        <v>60</v>
      </c>
      <c r="H137" t="s">
        <v>116</v>
      </c>
      <c r="I137" s="25">
        <v>8720000</v>
      </c>
      <c r="J137" t="s">
        <v>60</v>
      </c>
      <c r="K137" s="27"/>
      <c r="L137" t="s">
        <v>60</v>
      </c>
      <c r="M137" t="s">
        <v>60</v>
      </c>
      <c r="N137" t="s">
        <v>60</v>
      </c>
      <c r="O137" s="24">
        <v>45832</v>
      </c>
      <c r="P137" t="s">
        <v>86</v>
      </c>
      <c r="Q137" s="24">
        <v>45499</v>
      </c>
      <c r="R137" t="s">
        <v>60</v>
      </c>
      <c r="S137" s="25">
        <v>8720000</v>
      </c>
      <c r="T137" s="26">
        <v>47</v>
      </c>
      <c r="U137" t="s">
        <v>116</v>
      </c>
      <c r="V137" t="s">
        <v>60</v>
      </c>
      <c r="W137" s="25">
        <v>8720000</v>
      </c>
      <c r="X137" s="26">
        <v>47</v>
      </c>
      <c r="Y137" s="25">
        <v>8720000</v>
      </c>
      <c r="Z137" s="24">
        <v>45832</v>
      </c>
      <c r="AA137"/>
      <c r="AB137"/>
      <c r="AC137" s="24">
        <v>45617</v>
      </c>
      <c r="AD137" s="24">
        <v>45832</v>
      </c>
      <c r="AE137" t="s">
        <v>626</v>
      </c>
      <c r="AF137" t="s">
        <v>627</v>
      </c>
      <c r="AG137" t="s">
        <v>112</v>
      </c>
      <c r="AH137" s="28">
        <v>6.2400000000000004E-2</v>
      </c>
      <c r="AI137" t="s">
        <v>65</v>
      </c>
      <c r="AJ137" s="24">
        <v>45701</v>
      </c>
      <c r="AK137" t="s">
        <v>116</v>
      </c>
      <c r="AL137" s="24">
        <v>45832</v>
      </c>
      <c r="AM137" t="s">
        <v>66</v>
      </c>
      <c r="AN137" t="s">
        <v>116</v>
      </c>
      <c r="AO137" t="s">
        <v>67</v>
      </c>
      <c r="AP137" t="s">
        <v>68</v>
      </c>
      <c r="AQ137" t="s">
        <v>69</v>
      </c>
      <c r="AR137" t="s">
        <v>60</v>
      </c>
      <c r="AS137" t="s">
        <v>60</v>
      </c>
      <c r="AT137" t="s">
        <v>60</v>
      </c>
      <c r="AU137" t="s">
        <v>116</v>
      </c>
    </row>
    <row r="138" spans="1:47">
      <c r="A138" t="s">
        <v>628</v>
      </c>
      <c r="B138" s="24">
        <v>45832</v>
      </c>
      <c r="C138" t="s">
        <v>58</v>
      </c>
      <c r="D138" t="s">
        <v>629</v>
      </c>
      <c r="E138" s="25">
        <v>12300000</v>
      </c>
      <c r="F138" s="26">
        <v>75</v>
      </c>
      <c r="G138" t="s">
        <v>60</v>
      </c>
      <c r="H138" t="s">
        <v>116</v>
      </c>
      <c r="I138" s="25">
        <v>12300000</v>
      </c>
      <c r="J138" t="s">
        <v>60</v>
      </c>
      <c r="K138" s="27"/>
      <c r="L138" t="s">
        <v>60</v>
      </c>
      <c r="M138" t="s">
        <v>60</v>
      </c>
      <c r="N138" t="s">
        <v>60</v>
      </c>
      <c r="O138" s="24">
        <v>45832</v>
      </c>
      <c r="P138" t="s">
        <v>86</v>
      </c>
      <c r="Q138" s="24">
        <v>45502</v>
      </c>
      <c r="R138" t="s">
        <v>60</v>
      </c>
      <c r="S138" s="25">
        <v>12300000</v>
      </c>
      <c r="T138" s="26">
        <v>75</v>
      </c>
      <c r="U138" t="s">
        <v>116</v>
      </c>
      <c r="V138" t="s">
        <v>60</v>
      </c>
      <c r="W138" s="25">
        <v>12300000</v>
      </c>
      <c r="X138" s="26">
        <v>75</v>
      </c>
      <c r="Y138" s="25">
        <v>12300000</v>
      </c>
      <c r="Z138" s="24">
        <v>45832</v>
      </c>
      <c r="AA138"/>
      <c r="AB138"/>
      <c r="AC138" s="24">
        <v>45636</v>
      </c>
      <c r="AD138" s="24">
        <v>45832</v>
      </c>
      <c r="AE138" t="s">
        <v>630</v>
      </c>
      <c r="AF138" t="s">
        <v>631</v>
      </c>
      <c r="AG138" t="s">
        <v>112</v>
      </c>
      <c r="AH138" s="28">
        <v>6.2400000000000004E-2</v>
      </c>
      <c r="AI138" t="s">
        <v>65</v>
      </c>
      <c r="AJ138" s="24">
        <v>45701</v>
      </c>
      <c r="AK138" t="s">
        <v>116</v>
      </c>
      <c r="AL138" s="24">
        <v>45832</v>
      </c>
      <c r="AM138" t="s">
        <v>66</v>
      </c>
      <c r="AN138" t="s">
        <v>116</v>
      </c>
      <c r="AO138" t="s">
        <v>67</v>
      </c>
      <c r="AP138" t="s">
        <v>68</v>
      </c>
      <c r="AQ138" t="s">
        <v>69</v>
      </c>
      <c r="AR138" t="s">
        <v>60</v>
      </c>
      <c r="AS138" t="s">
        <v>60</v>
      </c>
      <c r="AT138" t="s">
        <v>60</v>
      </c>
      <c r="AU138" t="s">
        <v>116</v>
      </c>
    </row>
    <row r="139" spans="1:47">
      <c r="A139" t="s">
        <v>632</v>
      </c>
      <c r="B139" s="24">
        <v>45832</v>
      </c>
      <c r="C139" t="s">
        <v>58</v>
      </c>
      <c r="D139" t="s">
        <v>633</v>
      </c>
      <c r="E139" s="25">
        <v>11100000</v>
      </c>
      <c r="F139" s="26">
        <v>77</v>
      </c>
      <c r="G139" t="s">
        <v>60</v>
      </c>
      <c r="H139" t="s">
        <v>116</v>
      </c>
      <c r="I139" s="25">
        <v>11100000</v>
      </c>
      <c r="J139" t="s">
        <v>60</v>
      </c>
      <c r="K139" s="27"/>
      <c r="L139" t="s">
        <v>60</v>
      </c>
      <c r="M139" t="s">
        <v>60</v>
      </c>
      <c r="N139" t="s">
        <v>60</v>
      </c>
      <c r="O139" s="24">
        <v>45832</v>
      </c>
      <c r="P139" t="s">
        <v>86</v>
      </c>
      <c r="Q139"/>
      <c r="R139" t="s">
        <v>60</v>
      </c>
      <c r="S139" s="25">
        <v>11100000</v>
      </c>
      <c r="T139" s="26">
        <v>77</v>
      </c>
      <c r="U139" t="s">
        <v>116</v>
      </c>
      <c r="V139" t="s">
        <v>60</v>
      </c>
      <c r="W139" s="25">
        <v>11100000</v>
      </c>
      <c r="X139" s="26">
        <v>77</v>
      </c>
      <c r="Y139" s="25">
        <v>11100000</v>
      </c>
      <c r="Z139" s="24">
        <v>45832</v>
      </c>
      <c r="AA139"/>
      <c r="AB139"/>
      <c r="AC139" s="24">
        <v>45602</v>
      </c>
      <c r="AD139" s="24">
        <v>45832</v>
      </c>
      <c r="AE139" t="s">
        <v>634</v>
      </c>
      <c r="AF139" t="s">
        <v>635</v>
      </c>
      <c r="AG139" t="s">
        <v>112</v>
      </c>
      <c r="AH139" s="28">
        <v>6.2400000000000004E-2</v>
      </c>
      <c r="AI139" t="s">
        <v>65</v>
      </c>
      <c r="AJ139" s="24">
        <v>45701</v>
      </c>
      <c r="AK139" t="s">
        <v>116</v>
      </c>
      <c r="AL139" s="24">
        <v>45832</v>
      </c>
      <c r="AM139" t="s">
        <v>66</v>
      </c>
      <c r="AN139" t="s">
        <v>116</v>
      </c>
      <c r="AO139" t="s">
        <v>67</v>
      </c>
      <c r="AP139" t="s">
        <v>68</v>
      </c>
      <c r="AQ139" t="s">
        <v>69</v>
      </c>
      <c r="AR139" t="s">
        <v>60</v>
      </c>
      <c r="AS139" t="s">
        <v>60</v>
      </c>
      <c r="AT139" t="s">
        <v>60</v>
      </c>
      <c r="AU139" t="s">
        <v>116</v>
      </c>
    </row>
    <row r="140" spans="1:47">
      <c r="A140" t="s">
        <v>636</v>
      </c>
      <c r="B140" s="24">
        <v>45832</v>
      </c>
      <c r="C140" t="s">
        <v>58</v>
      </c>
      <c r="D140" t="s">
        <v>637</v>
      </c>
      <c r="E140" s="25">
        <v>12719400</v>
      </c>
      <c r="F140" s="26">
        <v>47</v>
      </c>
      <c r="G140" t="s">
        <v>60</v>
      </c>
      <c r="H140" t="s">
        <v>172</v>
      </c>
      <c r="I140" s="25">
        <v>12719400</v>
      </c>
      <c r="J140" t="s">
        <v>60</v>
      </c>
      <c r="K140" s="27"/>
      <c r="L140" t="s">
        <v>60</v>
      </c>
      <c r="M140" t="s">
        <v>60</v>
      </c>
      <c r="N140" t="s">
        <v>60</v>
      </c>
      <c r="O140" s="24">
        <v>45832</v>
      </c>
      <c r="P140" t="s">
        <v>86</v>
      </c>
      <c r="Q140" s="24">
        <v>45621</v>
      </c>
      <c r="R140" t="s">
        <v>60</v>
      </c>
      <c r="S140" s="25">
        <v>12719400</v>
      </c>
      <c r="T140" s="26">
        <v>47</v>
      </c>
      <c r="U140" t="s">
        <v>172</v>
      </c>
      <c r="V140" t="s">
        <v>60</v>
      </c>
      <c r="W140" s="25">
        <v>12719400</v>
      </c>
      <c r="X140" s="26">
        <v>47</v>
      </c>
      <c r="Y140" s="25">
        <v>12719400</v>
      </c>
      <c r="Z140" s="24">
        <v>45832</v>
      </c>
      <c r="AA140"/>
      <c r="AB140"/>
      <c r="AC140" s="24">
        <v>45721</v>
      </c>
      <c r="AD140" s="24">
        <v>45832</v>
      </c>
      <c r="AE140" t="s">
        <v>638</v>
      </c>
      <c r="AF140" t="s">
        <v>639</v>
      </c>
      <c r="AG140" t="s">
        <v>132</v>
      </c>
      <c r="AH140" s="28">
        <v>6.0999999999999999E-2</v>
      </c>
      <c r="AI140" t="s">
        <v>65</v>
      </c>
      <c r="AJ140" s="24">
        <v>45769</v>
      </c>
      <c r="AK140" t="s">
        <v>172</v>
      </c>
      <c r="AL140" s="24">
        <v>45832</v>
      </c>
      <c r="AM140" t="s">
        <v>66</v>
      </c>
      <c r="AN140" t="s">
        <v>172</v>
      </c>
      <c r="AO140" t="s">
        <v>67</v>
      </c>
      <c r="AP140" t="s">
        <v>68</v>
      </c>
      <c r="AQ140" t="s">
        <v>69</v>
      </c>
      <c r="AR140" t="s">
        <v>60</v>
      </c>
      <c r="AS140" t="s">
        <v>60</v>
      </c>
      <c r="AT140" t="s">
        <v>60</v>
      </c>
      <c r="AU140" t="s">
        <v>172</v>
      </c>
    </row>
    <row r="141" spans="1:47">
      <c r="A141" t="s">
        <v>640</v>
      </c>
      <c r="B141" s="24">
        <v>45832</v>
      </c>
      <c r="C141" t="s">
        <v>58</v>
      </c>
      <c r="D141" t="s">
        <v>641</v>
      </c>
      <c r="E141" s="25">
        <v>8081500</v>
      </c>
      <c r="F141" s="26">
        <v>70</v>
      </c>
      <c r="G141" t="s">
        <v>60</v>
      </c>
      <c r="H141" t="s">
        <v>116</v>
      </c>
      <c r="I141" s="25">
        <v>8081500</v>
      </c>
      <c r="J141" t="s">
        <v>60</v>
      </c>
      <c r="K141" s="27"/>
      <c r="L141" t="s">
        <v>60</v>
      </c>
      <c r="M141" t="s">
        <v>60</v>
      </c>
      <c r="N141" t="s">
        <v>60</v>
      </c>
      <c r="O141" s="24">
        <v>45832</v>
      </c>
      <c r="P141" t="s">
        <v>86</v>
      </c>
      <c r="Q141" s="24">
        <v>45639</v>
      </c>
      <c r="R141" t="s">
        <v>60</v>
      </c>
      <c r="S141" s="25">
        <v>8081500</v>
      </c>
      <c r="T141" s="26">
        <v>70</v>
      </c>
      <c r="U141" t="s">
        <v>116</v>
      </c>
      <c r="V141" t="s">
        <v>60</v>
      </c>
      <c r="W141" s="25">
        <v>8081500</v>
      </c>
      <c r="X141" s="26">
        <v>70</v>
      </c>
      <c r="Y141" s="25">
        <v>8081500</v>
      </c>
      <c r="Z141" s="24">
        <v>45832</v>
      </c>
      <c r="AA141"/>
      <c r="AB141"/>
      <c r="AC141" s="24">
        <v>45727</v>
      </c>
      <c r="AD141" s="24">
        <v>45832</v>
      </c>
      <c r="AE141" t="s">
        <v>642</v>
      </c>
      <c r="AF141" t="s">
        <v>643</v>
      </c>
      <c r="AG141" t="s">
        <v>220</v>
      </c>
      <c r="AH141" s="28">
        <v>6.1500000000000006E-2</v>
      </c>
      <c r="AI141" t="s">
        <v>65</v>
      </c>
      <c r="AJ141" s="24">
        <v>45756</v>
      </c>
      <c r="AK141" t="s">
        <v>116</v>
      </c>
      <c r="AL141" s="24">
        <v>45832</v>
      </c>
      <c r="AM141" t="s">
        <v>66</v>
      </c>
      <c r="AN141" t="s">
        <v>116</v>
      </c>
      <c r="AO141" t="s">
        <v>67</v>
      </c>
      <c r="AP141" t="s">
        <v>68</v>
      </c>
      <c r="AQ141" t="s">
        <v>69</v>
      </c>
      <c r="AR141" t="s">
        <v>60</v>
      </c>
      <c r="AS141" t="s">
        <v>60</v>
      </c>
      <c r="AT141" t="s">
        <v>60</v>
      </c>
      <c r="AU141" t="s">
        <v>116</v>
      </c>
    </row>
    <row r="142" spans="1:47">
      <c r="A142" t="s">
        <v>644</v>
      </c>
      <c r="B142" s="24">
        <v>45826</v>
      </c>
      <c r="C142" t="s">
        <v>114</v>
      </c>
      <c r="D142" t="s">
        <v>645</v>
      </c>
      <c r="E142" s="25">
        <v>15023800</v>
      </c>
      <c r="F142" s="26">
        <v>168</v>
      </c>
      <c r="G142" t="s">
        <v>60</v>
      </c>
      <c r="H142" t="s">
        <v>172</v>
      </c>
      <c r="I142" s="25">
        <v>15023800</v>
      </c>
      <c r="J142" t="s">
        <v>60</v>
      </c>
      <c r="K142" s="27"/>
      <c r="L142" t="s">
        <v>60</v>
      </c>
      <c r="M142" t="s">
        <v>60</v>
      </c>
      <c r="N142" t="s">
        <v>60</v>
      </c>
      <c r="O142" s="24">
        <v>45826</v>
      </c>
      <c r="P142" t="s">
        <v>117</v>
      </c>
      <c r="Q142" s="24">
        <v>45615</v>
      </c>
      <c r="R142" t="s">
        <v>60</v>
      </c>
      <c r="S142" s="25">
        <v>15023800</v>
      </c>
      <c r="T142" s="26">
        <v>168</v>
      </c>
      <c r="U142" t="s">
        <v>172</v>
      </c>
      <c r="V142" t="s">
        <v>60</v>
      </c>
      <c r="W142" s="25">
        <v>15023800</v>
      </c>
      <c r="X142" s="26">
        <v>168</v>
      </c>
      <c r="Y142" s="25">
        <v>15023800</v>
      </c>
      <c r="Z142" s="24">
        <v>45826</v>
      </c>
      <c r="AA142"/>
      <c r="AB142"/>
      <c r="AC142" s="24">
        <v>45723</v>
      </c>
      <c r="AD142" s="24">
        <v>45826</v>
      </c>
      <c r="AE142" t="s">
        <v>646</v>
      </c>
      <c r="AF142" t="s">
        <v>647</v>
      </c>
      <c r="AG142" t="s">
        <v>213</v>
      </c>
      <c r="AH142" s="28">
        <v>6.1399999999999996E-2</v>
      </c>
      <c r="AI142" t="s">
        <v>120</v>
      </c>
      <c r="AJ142" s="24">
        <v>45757</v>
      </c>
      <c r="AK142" t="s">
        <v>172</v>
      </c>
      <c r="AL142" s="24">
        <v>45826</v>
      </c>
      <c r="AM142" t="s">
        <v>66</v>
      </c>
      <c r="AN142" t="s">
        <v>172</v>
      </c>
      <c r="AO142" t="s">
        <v>67</v>
      </c>
      <c r="AP142" t="s">
        <v>121</v>
      </c>
      <c r="AQ142" t="s">
        <v>69</v>
      </c>
      <c r="AR142" t="s">
        <v>60</v>
      </c>
      <c r="AS142" t="s">
        <v>60</v>
      </c>
      <c r="AT142" t="s">
        <v>60</v>
      </c>
      <c r="AU142" t="s">
        <v>172</v>
      </c>
    </row>
    <row r="143" spans="1:47">
      <c r="A143" t="s">
        <v>648</v>
      </c>
      <c r="B143" s="24">
        <v>45826</v>
      </c>
      <c r="C143" t="s">
        <v>58</v>
      </c>
      <c r="D143" t="s">
        <v>649</v>
      </c>
      <c r="E143" s="25">
        <v>17677000</v>
      </c>
      <c r="F143" s="26">
        <v>72</v>
      </c>
      <c r="G143" t="s">
        <v>60</v>
      </c>
      <c r="H143" t="s">
        <v>85</v>
      </c>
      <c r="I143" s="25">
        <v>17677000</v>
      </c>
      <c r="J143" t="s">
        <v>60</v>
      </c>
      <c r="K143" s="27"/>
      <c r="L143" t="s">
        <v>60</v>
      </c>
      <c r="M143" t="s">
        <v>60</v>
      </c>
      <c r="N143" t="s">
        <v>60</v>
      </c>
      <c r="O143" s="24">
        <v>45826</v>
      </c>
      <c r="P143" t="s">
        <v>86</v>
      </c>
      <c r="Q143" s="24">
        <v>45646</v>
      </c>
      <c r="R143" t="s">
        <v>60</v>
      </c>
      <c r="S143" s="25">
        <v>17677000</v>
      </c>
      <c r="T143" s="26">
        <v>72</v>
      </c>
      <c r="U143" t="s">
        <v>85</v>
      </c>
      <c r="V143" t="s">
        <v>60</v>
      </c>
      <c r="W143" s="25">
        <v>17677000</v>
      </c>
      <c r="X143" s="26">
        <v>72</v>
      </c>
      <c r="Y143" s="25">
        <v>17677000</v>
      </c>
      <c r="Z143" s="24">
        <v>45826</v>
      </c>
      <c r="AA143"/>
      <c r="AB143"/>
      <c r="AC143" s="24">
        <v>45733</v>
      </c>
      <c r="AD143" s="24">
        <v>45826</v>
      </c>
      <c r="AE143" t="s">
        <v>650</v>
      </c>
      <c r="AF143" t="s">
        <v>651</v>
      </c>
      <c r="AG143" t="s">
        <v>101</v>
      </c>
      <c r="AH143" s="28">
        <v>6.2300000000000001E-2</v>
      </c>
      <c r="AI143" t="s">
        <v>65</v>
      </c>
      <c r="AJ143" s="24">
        <v>45771</v>
      </c>
      <c r="AK143" t="s">
        <v>85</v>
      </c>
      <c r="AL143" s="24">
        <v>45826</v>
      </c>
      <c r="AM143" t="s">
        <v>66</v>
      </c>
      <c r="AN143" t="s">
        <v>85</v>
      </c>
      <c r="AO143" t="s">
        <v>67</v>
      </c>
      <c r="AP143" t="s">
        <v>68</v>
      </c>
      <c r="AQ143" t="s">
        <v>69</v>
      </c>
      <c r="AR143" t="s">
        <v>60</v>
      </c>
      <c r="AS143" t="s">
        <v>60</v>
      </c>
      <c r="AT143" t="s">
        <v>60</v>
      </c>
      <c r="AU143" t="s">
        <v>85</v>
      </c>
    </row>
    <row r="144" spans="1:47">
      <c r="A144" t="s">
        <v>652</v>
      </c>
      <c r="B144" s="24">
        <v>45825</v>
      </c>
      <c r="C144" t="s">
        <v>58</v>
      </c>
      <c r="D144" t="s">
        <v>653</v>
      </c>
      <c r="E144" s="25">
        <v>11800400</v>
      </c>
      <c r="F144" s="26">
        <v>104</v>
      </c>
      <c r="G144" t="s">
        <v>60</v>
      </c>
      <c r="H144" t="s">
        <v>99</v>
      </c>
      <c r="I144" s="25">
        <v>11800400</v>
      </c>
      <c r="J144" t="s">
        <v>60</v>
      </c>
      <c r="K144" s="27"/>
      <c r="L144" t="s">
        <v>60</v>
      </c>
      <c r="M144" t="s">
        <v>60</v>
      </c>
      <c r="N144" t="s">
        <v>60</v>
      </c>
      <c r="O144" s="24">
        <v>45825</v>
      </c>
      <c r="P144" t="s">
        <v>86</v>
      </c>
      <c r="Q144" s="24">
        <v>45596</v>
      </c>
      <c r="R144" t="s">
        <v>60</v>
      </c>
      <c r="S144" s="25">
        <v>11800400</v>
      </c>
      <c r="T144" s="26">
        <v>104</v>
      </c>
      <c r="U144" t="s">
        <v>99</v>
      </c>
      <c r="V144" t="s">
        <v>60</v>
      </c>
      <c r="W144" s="25">
        <v>11800400</v>
      </c>
      <c r="X144" s="26">
        <v>104</v>
      </c>
      <c r="Y144" s="25">
        <v>11800400</v>
      </c>
      <c r="Z144" s="24">
        <v>45825</v>
      </c>
      <c r="AA144"/>
      <c r="AB144"/>
      <c r="AC144" s="24">
        <v>45700</v>
      </c>
      <c r="AD144" s="24">
        <v>45825</v>
      </c>
      <c r="AE144" t="s">
        <v>654</v>
      </c>
      <c r="AF144" t="s">
        <v>655</v>
      </c>
      <c r="AG144" t="s">
        <v>200</v>
      </c>
      <c r="AH144" s="28">
        <v>5.8700000000000002E-2</v>
      </c>
      <c r="AI144" t="s">
        <v>65</v>
      </c>
      <c r="AJ144" s="24">
        <v>45741</v>
      </c>
      <c r="AK144" t="s">
        <v>99</v>
      </c>
      <c r="AL144" s="24">
        <v>45825</v>
      </c>
      <c r="AM144" t="s">
        <v>66</v>
      </c>
      <c r="AN144" t="s">
        <v>99</v>
      </c>
      <c r="AO144" t="s">
        <v>67</v>
      </c>
      <c r="AP144" t="s">
        <v>68</v>
      </c>
      <c r="AQ144" t="s">
        <v>69</v>
      </c>
      <c r="AR144" t="s">
        <v>60</v>
      </c>
      <c r="AS144" t="s">
        <v>60</v>
      </c>
      <c r="AT144" t="s">
        <v>60</v>
      </c>
      <c r="AU144" t="s">
        <v>99</v>
      </c>
    </row>
    <row r="145" spans="1:47">
      <c r="A145" t="s">
        <v>656</v>
      </c>
      <c r="B145" s="24">
        <v>45813</v>
      </c>
      <c r="C145" t="s">
        <v>58</v>
      </c>
      <c r="D145" t="s">
        <v>657</v>
      </c>
      <c r="E145" s="25">
        <v>3680000</v>
      </c>
      <c r="F145" s="26">
        <v>49</v>
      </c>
      <c r="G145" t="s">
        <v>60</v>
      </c>
      <c r="H145" t="s">
        <v>109</v>
      </c>
      <c r="I145" s="25">
        <v>3680000</v>
      </c>
      <c r="J145" t="s">
        <v>60</v>
      </c>
      <c r="K145" s="27"/>
      <c r="L145" t="s">
        <v>60</v>
      </c>
      <c r="M145" t="s">
        <v>60</v>
      </c>
      <c r="N145" t="s">
        <v>60</v>
      </c>
      <c r="O145" s="24">
        <v>45813</v>
      </c>
      <c r="P145" t="s">
        <v>86</v>
      </c>
      <c r="Q145"/>
      <c r="R145" t="s">
        <v>60</v>
      </c>
      <c r="S145" s="25">
        <v>3680000</v>
      </c>
      <c r="T145" s="26">
        <v>49</v>
      </c>
      <c r="U145" t="s">
        <v>109</v>
      </c>
      <c r="V145" t="s">
        <v>60</v>
      </c>
      <c r="W145" s="25">
        <v>3680000</v>
      </c>
      <c r="X145" s="26">
        <v>49</v>
      </c>
      <c r="Y145" s="25">
        <v>3680000</v>
      </c>
      <c r="Z145" s="24">
        <v>45813</v>
      </c>
      <c r="AA145"/>
      <c r="AB145"/>
      <c r="AC145" s="24">
        <v>45610</v>
      </c>
      <c r="AD145" s="24">
        <v>45813</v>
      </c>
      <c r="AE145" t="s">
        <v>658</v>
      </c>
      <c r="AF145" t="s">
        <v>659</v>
      </c>
      <c r="AG145" t="s">
        <v>112</v>
      </c>
      <c r="AH145" s="28">
        <v>6.3799999999999996E-2</v>
      </c>
      <c r="AI145" t="s">
        <v>65</v>
      </c>
      <c r="AJ145" s="24">
        <v>45664</v>
      </c>
      <c r="AK145" t="s">
        <v>109</v>
      </c>
      <c r="AL145" s="24">
        <v>45813</v>
      </c>
      <c r="AM145" t="s">
        <v>66</v>
      </c>
      <c r="AN145" t="s">
        <v>109</v>
      </c>
      <c r="AO145" t="s">
        <v>67</v>
      </c>
      <c r="AP145" t="s">
        <v>68</v>
      </c>
      <c r="AQ145" t="s">
        <v>69</v>
      </c>
      <c r="AR145" t="s">
        <v>60</v>
      </c>
      <c r="AS145" t="s">
        <v>60</v>
      </c>
      <c r="AT145" t="s">
        <v>60</v>
      </c>
      <c r="AU145" t="s">
        <v>109</v>
      </c>
    </row>
    <row r="146" spans="1:47">
      <c r="A146" t="s">
        <v>660</v>
      </c>
      <c r="B146" s="24">
        <v>45813</v>
      </c>
      <c r="C146" t="s">
        <v>58</v>
      </c>
      <c r="D146" t="s">
        <v>661</v>
      </c>
      <c r="E146" s="25">
        <v>7482000</v>
      </c>
      <c r="F146" s="26">
        <v>63</v>
      </c>
      <c r="G146" t="s">
        <v>60</v>
      </c>
      <c r="H146" t="s">
        <v>177</v>
      </c>
      <c r="I146" s="25">
        <v>7482000</v>
      </c>
      <c r="J146" t="s">
        <v>60</v>
      </c>
      <c r="K146" s="27"/>
      <c r="L146" t="s">
        <v>60</v>
      </c>
      <c r="M146" t="s">
        <v>60</v>
      </c>
      <c r="N146" t="s">
        <v>60</v>
      </c>
      <c r="O146" s="24">
        <v>45813</v>
      </c>
      <c r="P146" t="s">
        <v>86</v>
      </c>
      <c r="Q146"/>
      <c r="R146" t="s">
        <v>60</v>
      </c>
      <c r="S146" s="25">
        <v>7482000</v>
      </c>
      <c r="T146" s="26">
        <v>63</v>
      </c>
      <c r="U146" t="s">
        <v>177</v>
      </c>
      <c r="V146" t="s">
        <v>60</v>
      </c>
      <c r="W146" s="25">
        <v>7482000</v>
      </c>
      <c r="X146" s="26">
        <v>63</v>
      </c>
      <c r="Y146" s="25">
        <v>7482000</v>
      </c>
      <c r="Z146" s="24">
        <v>45813</v>
      </c>
      <c r="AA146"/>
      <c r="AB146"/>
      <c r="AC146" s="24">
        <v>45594</v>
      </c>
      <c r="AD146" s="24">
        <v>45813</v>
      </c>
      <c r="AE146" t="s">
        <v>662</v>
      </c>
      <c r="AF146" t="s">
        <v>663</v>
      </c>
      <c r="AG146" t="s">
        <v>220</v>
      </c>
      <c r="AH146" s="28">
        <v>6.1399999999999996E-2</v>
      </c>
      <c r="AI146" t="s">
        <v>65</v>
      </c>
      <c r="AJ146" s="24">
        <v>45694</v>
      </c>
      <c r="AK146" t="s">
        <v>177</v>
      </c>
      <c r="AL146" s="24">
        <v>45813</v>
      </c>
      <c r="AM146" t="s">
        <v>66</v>
      </c>
      <c r="AN146" t="s">
        <v>177</v>
      </c>
      <c r="AO146" t="s">
        <v>67</v>
      </c>
      <c r="AP146" t="s">
        <v>68</v>
      </c>
      <c r="AQ146" t="s">
        <v>69</v>
      </c>
      <c r="AR146" t="s">
        <v>60</v>
      </c>
      <c r="AS146" t="s">
        <v>60</v>
      </c>
      <c r="AT146" t="s">
        <v>60</v>
      </c>
      <c r="AU146" t="s">
        <v>177</v>
      </c>
    </row>
    <row r="147" spans="1:47">
      <c r="A147" t="s">
        <v>664</v>
      </c>
      <c r="B147" s="24">
        <v>45812</v>
      </c>
      <c r="C147" t="s">
        <v>58</v>
      </c>
      <c r="D147" t="s">
        <v>665</v>
      </c>
      <c r="E147" s="25">
        <v>9253400</v>
      </c>
      <c r="F147" s="26">
        <v>62</v>
      </c>
      <c r="G147" t="s">
        <v>60</v>
      </c>
      <c r="H147" t="s">
        <v>177</v>
      </c>
      <c r="I147" s="25">
        <v>9253400</v>
      </c>
      <c r="J147" t="s">
        <v>60</v>
      </c>
      <c r="K147" s="27"/>
      <c r="L147" t="s">
        <v>60</v>
      </c>
      <c r="M147" t="s">
        <v>60</v>
      </c>
      <c r="N147" t="s">
        <v>60</v>
      </c>
      <c r="O147" s="24">
        <v>45812</v>
      </c>
      <c r="P147" t="s">
        <v>86</v>
      </c>
      <c r="Q147" s="24">
        <v>45506</v>
      </c>
      <c r="R147" t="s">
        <v>60</v>
      </c>
      <c r="S147" s="25">
        <v>9253400</v>
      </c>
      <c r="T147" s="26">
        <v>62</v>
      </c>
      <c r="U147" t="s">
        <v>177</v>
      </c>
      <c r="V147" t="s">
        <v>60</v>
      </c>
      <c r="W147" s="25">
        <v>9253400</v>
      </c>
      <c r="X147" s="26">
        <v>62</v>
      </c>
      <c r="Y147" s="25">
        <v>9253400</v>
      </c>
      <c r="Z147" s="24">
        <v>45812</v>
      </c>
      <c r="AA147"/>
      <c r="AB147"/>
      <c r="AC147" s="24">
        <v>45623</v>
      </c>
      <c r="AD147" s="24">
        <v>45812</v>
      </c>
      <c r="AE147" t="s">
        <v>666</v>
      </c>
      <c r="AF147" t="s">
        <v>1437</v>
      </c>
      <c r="AG147" t="s">
        <v>526</v>
      </c>
      <c r="AH147" s="28">
        <v>6.1900000000000004E-2</v>
      </c>
      <c r="AI147" t="s">
        <v>65</v>
      </c>
      <c r="AJ147" s="24">
        <v>45715</v>
      </c>
      <c r="AK147" t="s">
        <v>177</v>
      </c>
      <c r="AL147" s="24">
        <v>45812</v>
      </c>
      <c r="AM147" t="s">
        <v>66</v>
      </c>
      <c r="AN147" t="s">
        <v>177</v>
      </c>
      <c r="AO147" t="s">
        <v>67</v>
      </c>
      <c r="AP147" t="s">
        <v>68</v>
      </c>
      <c r="AQ147" t="s">
        <v>69</v>
      </c>
      <c r="AR147" t="s">
        <v>60</v>
      </c>
      <c r="AS147" t="s">
        <v>60</v>
      </c>
      <c r="AT147" t="s">
        <v>60</v>
      </c>
      <c r="AU147" t="s">
        <v>177</v>
      </c>
    </row>
    <row r="148" spans="1:47">
      <c r="A148" t="s">
        <v>667</v>
      </c>
      <c r="B148" s="24">
        <v>45812</v>
      </c>
      <c r="C148" t="s">
        <v>58</v>
      </c>
      <c r="D148" t="s">
        <v>668</v>
      </c>
      <c r="E148" s="25">
        <v>21083800</v>
      </c>
      <c r="F148" s="26">
        <v>118</v>
      </c>
      <c r="G148" t="s">
        <v>60</v>
      </c>
      <c r="H148" t="s">
        <v>177</v>
      </c>
      <c r="I148" s="25">
        <v>21083800</v>
      </c>
      <c r="J148" t="s">
        <v>60</v>
      </c>
      <c r="K148" s="27"/>
      <c r="L148" t="s">
        <v>60</v>
      </c>
      <c r="M148" t="s">
        <v>60</v>
      </c>
      <c r="N148" t="s">
        <v>60</v>
      </c>
      <c r="O148" s="24">
        <v>45812</v>
      </c>
      <c r="P148" t="s">
        <v>86</v>
      </c>
      <c r="Q148" s="24">
        <v>45507</v>
      </c>
      <c r="R148" t="s">
        <v>60</v>
      </c>
      <c r="S148" s="25">
        <v>21083800</v>
      </c>
      <c r="T148" s="26">
        <v>118</v>
      </c>
      <c r="U148" t="s">
        <v>177</v>
      </c>
      <c r="V148" t="s">
        <v>60</v>
      </c>
      <c r="W148" s="25">
        <v>21083800</v>
      </c>
      <c r="X148" s="26">
        <v>118</v>
      </c>
      <c r="Y148" s="25">
        <v>21083800</v>
      </c>
      <c r="Z148" s="24">
        <v>45812</v>
      </c>
      <c r="AA148"/>
      <c r="AB148"/>
      <c r="AC148" s="24">
        <v>45666</v>
      </c>
      <c r="AD148" s="24">
        <v>45812</v>
      </c>
      <c r="AE148" t="s">
        <v>669</v>
      </c>
      <c r="AF148" t="s">
        <v>670</v>
      </c>
      <c r="AG148" t="s">
        <v>526</v>
      </c>
      <c r="AH148" s="28">
        <v>6.1900000000000004E-2</v>
      </c>
      <c r="AI148" t="s">
        <v>65</v>
      </c>
      <c r="AJ148" s="24">
        <v>45715</v>
      </c>
      <c r="AK148" t="s">
        <v>177</v>
      </c>
      <c r="AL148" s="24">
        <v>45812</v>
      </c>
      <c r="AM148" t="s">
        <v>66</v>
      </c>
      <c r="AN148" t="s">
        <v>177</v>
      </c>
      <c r="AO148" t="s">
        <v>67</v>
      </c>
      <c r="AP148" t="s">
        <v>68</v>
      </c>
      <c r="AQ148" t="s">
        <v>69</v>
      </c>
      <c r="AR148" t="s">
        <v>60</v>
      </c>
      <c r="AS148" t="s">
        <v>60</v>
      </c>
      <c r="AT148" t="s">
        <v>60</v>
      </c>
      <c r="AU148" t="s">
        <v>177</v>
      </c>
    </row>
    <row r="149" spans="1:47">
      <c r="A149" t="s">
        <v>671</v>
      </c>
      <c r="B149" s="24">
        <v>45811</v>
      </c>
      <c r="C149" t="s">
        <v>58</v>
      </c>
      <c r="D149" t="s">
        <v>672</v>
      </c>
      <c r="E149" s="25">
        <v>13000000</v>
      </c>
      <c r="F149" s="26">
        <v>62</v>
      </c>
      <c r="G149" t="s">
        <v>60</v>
      </c>
      <c r="H149" t="s">
        <v>172</v>
      </c>
      <c r="I149" s="25">
        <v>13000000</v>
      </c>
      <c r="J149" t="s">
        <v>60</v>
      </c>
      <c r="K149" s="27"/>
      <c r="L149" t="s">
        <v>60</v>
      </c>
      <c r="M149" t="s">
        <v>60</v>
      </c>
      <c r="N149" t="s">
        <v>60</v>
      </c>
      <c r="O149" s="24">
        <v>45811</v>
      </c>
      <c r="P149" t="s">
        <v>86</v>
      </c>
      <c r="Q149" s="24">
        <v>45659</v>
      </c>
      <c r="R149" t="s">
        <v>60</v>
      </c>
      <c r="S149" s="25">
        <v>13000000</v>
      </c>
      <c r="T149" s="26">
        <v>62</v>
      </c>
      <c r="U149" t="s">
        <v>172</v>
      </c>
      <c r="V149" t="s">
        <v>60</v>
      </c>
      <c r="W149" s="25">
        <v>13000000</v>
      </c>
      <c r="X149" s="26">
        <v>62</v>
      </c>
      <c r="Y149" s="25">
        <v>13000000</v>
      </c>
      <c r="Z149" s="24">
        <v>45811</v>
      </c>
      <c r="AA149"/>
      <c r="AB149"/>
      <c r="AC149" s="24">
        <v>45663</v>
      </c>
      <c r="AD149" s="24">
        <v>45811</v>
      </c>
      <c r="AE149" t="s">
        <v>673</v>
      </c>
      <c r="AF149" t="s">
        <v>1423</v>
      </c>
      <c r="AG149" t="s">
        <v>200</v>
      </c>
      <c r="AH149" s="28">
        <v>6.0999999999999999E-2</v>
      </c>
      <c r="AI149" t="s">
        <v>65</v>
      </c>
      <c r="AJ149" s="24">
        <v>45727</v>
      </c>
      <c r="AK149" t="s">
        <v>172</v>
      </c>
      <c r="AL149" s="24">
        <v>45811</v>
      </c>
      <c r="AM149" t="s">
        <v>66</v>
      </c>
      <c r="AN149" t="s">
        <v>172</v>
      </c>
      <c r="AO149" t="s">
        <v>67</v>
      </c>
      <c r="AP149" t="s">
        <v>68</v>
      </c>
      <c r="AQ149" t="s">
        <v>69</v>
      </c>
      <c r="AR149" t="s">
        <v>60</v>
      </c>
      <c r="AS149" t="s">
        <v>60</v>
      </c>
      <c r="AT149" t="s">
        <v>60</v>
      </c>
      <c r="AU149" t="s">
        <v>172</v>
      </c>
    </row>
    <row r="150" spans="1:47">
      <c r="A150" t="s">
        <v>674</v>
      </c>
      <c r="B150" s="24">
        <v>45807</v>
      </c>
      <c r="C150" t="s">
        <v>58</v>
      </c>
      <c r="D150" t="s">
        <v>675</v>
      </c>
      <c r="E150" s="25">
        <v>11261600</v>
      </c>
      <c r="F150" s="26">
        <v>66</v>
      </c>
      <c r="G150" t="s">
        <v>60</v>
      </c>
      <c r="H150" t="s">
        <v>301</v>
      </c>
      <c r="I150" s="25">
        <v>11261600</v>
      </c>
      <c r="J150" t="s">
        <v>60</v>
      </c>
      <c r="K150" s="27"/>
      <c r="L150" t="s">
        <v>60</v>
      </c>
      <c r="M150" t="s">
        <v>60</v>
      </c>
      <c r="N150" t="s">
        <v>60</v>
      </c>
      <c r="O150" s="24">
        <v>45807</v>
      </c>
      <c r="P150" t="s">
        <v>86</v>
      </c>
      <c r="Q150" s="24">
        <v>45575</v>
      </c>
      <c r="R150" t="s">
        <v>60</v>
      </c>
      <c r="S150" s="25">
        <v>11261600</v>
      </c>
      <c r="T150" s="26">
        <v>66</v>
      </c>
      <c r="U150" t="s">
        <v>301</v>
      </c>
      <c r="V150" t="s">
        <v>60</v>
      </c>
      <c r="W150" s="25">
        <v>11261600</v>
      </c>
      <c r="X150" s="26">
        <v>66</v>
      </c>
      <c r="Y150" s="25">
        <v>11261600</v>
      </c>
      <c r="Z150" s="24">
        <v>45807</v>
      </c>
      <c r="AA150"/>
      <c r="AB150"/>
      <c r="AC150" s="24">
        <v>45691</v>
      </c>
      <c r="AD150" s="24">
        <v>45807</v>
      </c>
      <c r="AE150" t="s">
        <v>676</v>
      </c>
      <c r="AF150" t="s">
        <v>677</v>
      </c>
      <c r="AG150" t="s">
        <v>450</v>
      </c>
      <c r="AH150" s="28">
        <v>6.5000000000000002E-2</v>
      </c>
      <c r="AI150" t="s">
        <v>65</v>
      </c>
      <c r="AJ150" s="24">
        <v>45755</v>
      </c>
      <c r="AK150" t="s">
        <v>301</v>
      </c>
      <c r="AL150" s="24">
        <v>45807</v>
      </c>
      <c r="AM150" t="s">
        <v>66</v>
      </c>
      <c r="AN150" t="s">
        <v>301</v>
      </c>
      <c r="AO150" t="s">
        <v>67</v>
      </c>
      <c r="AP150" t="s">
        <v>68</v>
      </c>
      <c r="AQ150" t="s">
        <v>69</v>
      </c>
      <c r="AR150" t="s">
        <v>60</v>
      </c>
      <c r="AS150" t="s">
        <v>60</v>
      </c>
      <c r="AT150" t="s">
        <v>60</v>
      </c>
      <c r="AU150" t="s">
        <v>301</v>
      </c>
    </row>
    <row r="151" spans="1:47">
      <c r="A151" t="s">
        <v>678</v>
      </c>
      <c r="B151" s="24">
        <v>45807</v>
      </c>
      <c r="C151" t="s">
        <v>58</v>
      </c>
      <c r="D151" t="s">
        <v>679</v>
      </c>
      <c r="E151" s="25">
        <v>32395400</v>
      </c>
      <c r="F151" s="26">
        <v>168</v>
      </c>
      <c r="G151" t="s">
        <v>60</v>
      </c>
      <c r="H151" t="s">
        <v>139</v>
      </c>
      <c r="I151" s="25">
        <v>32395400</v>
      </c>
      <c r="J151" t="s">
        <v>60</v>
      </c>
      <c r="K151" s="27"/>
      <c r="L151" t="s">
        <v>60</v>
      </c>
      <c r="M151" t="s">
        <v>60</v>
      </c>
      <c r="N151" t="s">
        <v>60</v>
      </c>
      <c r="O151" s="24">
        <v>45807</v>
      </c>
      <c r="P151" t="s">
        <v>86</v>
      </c>
      <c r="Q151"/>
      <c r="R151" t="s">
        <v>60</v>
      </c>
      <c r="S151" s="25">
        <v>32395400</v>
      </c>
      <c r="T151" s="26">
        <v>168</v>
      </c>
      <c r="U151" t="s">
        <v>139</v>
      </c>
      <c r="V151" t="s">
        <v>60</v>
      </c>
      <c r="W151" s="25">
        <v>32395400</v>
      </c>
      <c r="X151" s="26">
        <v>168</v>
      </c>
      <c r="Y151" s="25">
        <v>32395400</v>
      </c>
      <c r="Z151" s="24">
        <v>45807</v>
      </c>
      <c r="AA151"/>
      <c r="AB151"/>
      <c r="AC151" s="24">
        <v>45597</v>
      </c>
      <c r="AD151" s="24">
        <v>45807</v>
      </c>
      <c r="AE151" t="s">
        <v>680</v>
      </c>
      <c r="AF151" t="s">
        <v>681</v>
      </c>
      <c r="AG151" t="s">
        <v>279</v>
      </c>
      <c r="AH151" s="28">
        <v>6.3500000000000001E-2</v>
      </c>
      <c r="AI151" t="s">
        <v>65</v>
      </c>
      <c r="AJ151" s="24">
        <v>45729</v>
      </c>
      <c r="AK151" t="s">
        <v>139</v>
      </c>
      <c r="AL151" s="24">
        <v>45807</v>
      </c>
      <c r="AM151" t="s">
        <v>66</v>
      </c>
      <c r="AN151" t="s">
        <v>139</v>
      </c>
      <c r="AO151" t="s">
        <v>67</v>
      </c>
      <c r="AP151" t="s">
        <v>68</v>
      </c>
      <c r="AQ151" t="s">
        <v>69</v>
      </c>
      <c r="AR151" t="s">
        <v>60</v>
      </c>
      <c r="AS151" t="s">
        <v>60</v>
      </c>
      <c r="AT151" t="s">
        <v>60</v>
      </c>
      <c r="AU151" t="s">
        <v>139</v>
      </c>
    </row>
    <row r="152" spans="1:47">
      <c r="A152" t="s">
        <v>682</v>
      </c>
      <c r="B152" s="24">
        <v>45806</v>
      </c>
      <c r="C152" t="s">
        <v>208</v>
      </c>
      <c r="D152" t="s">
        <v>683</v>
      </c>
      <c r="E152" s="25">
        <v>9929700</v>
      </c>
      <c r="F152" s="26">
        <v>164</v>
      </c>
      <c r="G152" t="s">
        <v>60</v>
      </c>
      <c r="H152" t="s">
        <v>139</v>
      </c>
      <c r="I152" s="25">
        <v>9929700</v>
      </c>
      <c r="J152" t="s">
        <v>60</v>
      </c>
      <c r="K152" s="27"/>
      <c r="L152" t="s">
        <v>60</v>
      </c>
      <c r="M152" t="s">
        <v>60</v>
      </c>
      <c r="N152" t="s">
        <v>60</v>
      </c>
      <c r="O152" s="24">
        <v>45806</v>
      </c>
      <c r="P152" t="s">
        <v>210</v>
      </c>
      <c r="Q152"/>
      <c r="R152" t="s">
        <v>60</v>
      </c>
      <c r="S152" s="25">
        <v>9929700</v>
      </c>
      <c r="T152" s="26">
        <v>164</v>
      </c>
      <c r="U152" t="s">
        <v>139</v>
      </c>
      <c r="V152" t="s">
        <v>60</v>
      </c>
      <c r="W152" s="25">
        <v>9929700</v>
      </c>
      <c r="X152" s="26">
        <v>164</v>
      </c>
      <c r="Y152" s="25">
        <v>9929700</v>
      </c>
      <c r="Z152" s="24">
        <v>45806</v>
      </c>
      <c r="AA152"/>
      <c r="AB152"/>
      <c r="AC152" s="24">
        <v>45134</v>
      </c>
      <c r="AD152" s="24">
        <v>45806</v>
      </c>
      <c r="AE152" t="s">
        <v>684</v>
      </c>
      <c r="AF152" t="s">
        <v>685</v>
      </c>
      <c r="AG152" t="s">
        <v>132</v>
      </c>
      <c r="AH152" s="28">
        <v>6.4699999999999994E-2</v>
      </c>
      <c r="AI152" t="s">
        <v>214</v>
      </c>
      <c r="AJ152" s="24">
        <v>45239</v>
      </c>
      <c r="AK152" t="s">
        <v>139</v>
      </c>
      <c r="AL152" s="24">
        <v>45806</v>
      </c>
      <c r="AM152" t="s">
        <v>66</v>
      </c>
      <c r="AN152" t="s">
        <v>139</v>
      </c>
      <c r="AO152" t="s">
        <v>67</v>
      </c>
      <c r="AP152" t="s">
        <v>215</v>
      </c>
      <c r="AQ152" t="s">
        <v>69</v>
      </c>
      <c r="AR152" t="s">
        <v>60</v>
      </c>
      <c r="AS152" t="s">
        <v>60</v>
      </c>
      <c r="AT152" t="s">
        <v>60</v>
      </c>
      <c r="AU152" t="s">
        <v>139</v>
      </c>
    </row>
    <row r="153" spans="1:47">
      <c r="A153" t="s">
        <v>686</v>
      </c>
      <c r="B153" s="24">
        <v>45806</v>
      </c>
      <c r="C153" t="s">
        <v>208</v>
      </c>
      <c r="D153" t="s">
        <v>687</v>
      </c>
      <c r="E153" s="25">
        <v>5123700</v>
      </c>
      <c r="F153" s="26">
        <v>126</v>
      </c>
      <c r="G153" t="s">
        <v>60</v>
      </c>
      <c r="H153" t="s">
        <v>139</v>
      </c>
      <c r="I153" s="25">
        <v>5123700</v>
      </c>
      <c r="J153" t="s">
        <v>60</v>
      </c>
      <c r="K153" s="27"/>
      <c r="L153" t="s">
        <v>60</v>
      </c>
      <c r="M153" t="s">
        <v>60</v>
      </c>
      <c r="N153" t="s">
        <v>60</v>
      </c>
      <c r="O153" s="24">
        <v>45806</v>
      </c>
      <c r="P153" t="s">
        <v>210</v>
      </c>
      <c r="Q153"/>
      <c r="R153" t="s">
        <v>60</v>
      </c>
      <c r="S153" s="25">
        <v>5123700</v>
      </c>
      <c r="T153" s="26">
        <v>126</v>
      </c>
      <c r="U153" t="s">
        <v>139</v>
      </c>
      <c r="V153" t="s">
        <v>60</v>
      </c>
      <c r="W153" s="25">
        <v>5123700</v>
      </c>
      <c r="X153" s="26">
        <v>126</v>
      </c>
      <c r="Y153" s="25">
        <v>5123700</v>
      </c>
      <c r="Z153" s="24">
        <v>45806</v>
      </c>
      <c r="AA153"/>
      <c r="AB153"/>
      <c r="AC153" s="24">
        <v>45134</v>
      </c>
      <c r="AD153" s="24">
        <v>45806</v>
      </c>
      <c r="AE153" t="s">
        <v>688</v>
      </c>
      <c r="AF153" t="s">
        <v>689</v>
      </c>
      <c r="AG153" t="s">
        <v>132</v>
      </c>
      <c r="AH153" s="28">
        <v>6.4699999999999994E-2</v>
      </c>
      <c r="AI153" t="s">
        <v>214</v>
      </c>
      <c r="AJ153" s="24">
        <v>45463</v>
      </c>
      <c r="AK153" t="s">
        <v>139</v>
      </c>
      <c r="AL153" s="24">
        <v>45806</v>
      </c>
      <c r="AM153" t="s">
        <v>66</v>
      </c>
      <c r="AN153" t="s">
        <v>139</v>
      </c>
      <c r="AO153" t="s">
        <v>67</v>
      </c>
      <c r="AP153" t="s">
        <v>215</v>
      </c>
      <c r="AQ153" t="s">
        <v>69</v>
      </c>
      <c r="AR153" t="s">
        <v>60</v>
      </c>
      <c r="AS153" t="s">
        <v>60</v>
      </c>
      <c r="AT153" t="s">
        <v>60</v>
      </c>
      <c r="AU153" t="s">
        <v>139</v>
      </c>
    </row>
    <row r="154" spans="1:47">
      <c r="A154" t="s">
        <v>690</v>
      </c>
      <c r="B154" s="24">
        <v>45806</v>
      </c>
      <c r="C154" t="s">
        <v>58</v>
      </c>
      <c r="D154" t="s">
        <v>691</v>
      </c>
      <c r="E154" s="25">
        <v>26880000</v>
      </c>
      <c r="F154" s="26">
        <v>106</v>
      </c>
      <c r="G154" t="s">
        <v>60</v>
      </c>
      <c r="H154" t="s">
        <v>203</v>
      </c>
      <c r="I154" s="25">
        <v>26880000</v>
      </c>
      <c r="J154" t="s">
        <v>60</v>
      </c>
      <c r="K154" s="27"/>
      <c r="L154" t="s">
        <v>60</v>
      </c>
      <c r="M154" t="s">
        <v>60</v>
      </c>
      <c r="N154" t="s">
        <v>60</v>
      </c>
      <c r="O154" s="24">
        <v>45806</v>
      </c>
      <c r="P154" t="s">
        <v>86</v>
      </c>
      <c r="Q154" s="24">
        <v>45567</v>
      </c>
      <c r="R154" t="s">
        <v>60</v>
      </c>
      <c r="S154" s="25">
        <v>26880000</v>
      </c>
      <c r="T154" s="26">
        <v>106</v>
      </c>
      <c r="U154" t="s">
        <v>203</v>
      </c>
      <c r="V154" t="s">
        <v>60</v>
      </c>
      <c r="W154" s="25">
        <v>26880000</v>
      </c>
      <c r="X154" s="26">
        <v>106</v>
      </c>
      <c r="Y154" s="25">
        <v>26880000</v>
      </c>
      <c r="Z154" s="24">
        <v>45806</v>
      </c>
      <c r="AA154"/>
      <c r="AB154"/>
      <c r="AC154" s="24">
        <v>45679</v>
      </c>
      <c r="AD154" s="24">
        <v>45806</v>
      </c>
      <c r="AE154" t="s">
        <v>692</v>
      </c>
      <c r="AF154" t="s">
        <v>1437</v>
      </c>
      <c r="AG154" t="s">
        <v>526</v>
      </c>
      <c r="AH154" s="28">
        <v>0.06</v>
      </c>
      <c r="AI154" t="s">
        <v>65</v>
      </c>
      <c r="AJ154" s="24">
        <v>45721</v>
      </c>
      <c r="AK154" t="s">
        <v>203</v>
      </c>
      <c r="AL154" s="24">
        <v>45806</v>
      </c>
      <c r="AM154" t="s">
        <v>66</v>
      </c>
      <c r="AN154" t="s">
        <v>578</v>
      </c>
      <c r="AO154" t="s">
        <v>67</v>
      </c>
      <c r="AP154" t="s">
        <v>68</v>
      </c>
      <c r="AQ154" t="s">
        <v>69</v>
      </c>
      <c r="AR154" t="s">
        <v>60</v>
      </c>
      <c r="AS154" t="s">
        <v>60</v>
      </c>
      <c r="AT154" t="s">
        <v>60</v>
      </c>
      <c r="AU154" t="s">
        <v>203</v>
      </c>
    </row>
    <row r="155" spans="1:47">
      <c r="A155" t="s">
        <v>693</v>
      </c>
      <c r="B155" s="24">
        <v>45806</v>
      </c>
      <c r="C155" t="s">
        <v>58</v>
      </c>
      <c r="D155" t="s">
        <v>694</v>
      </c>
      <c r="E155" s="25">
        <v>8463200</v>
      </c>
      <c r="F155" s="26">
        <v>58</v>
      </c>
      <c r="G155" t="s">
        <v>60</v>
      </c>
      <c r="H155" t="s">
        <v>116</v>
      </c>
      <c r="I155" s="25">
        <v>8463200</v>
      </c>
      <c r="J155" t="s">
        <v>60</v>
      </c>
      <c r="K155" s="27"/>
      <c r="L155" t="s">
        <v>60</v>
      </c>
      <c r="M155" t="s">
        <v>60</v>
      </c>
      <c r="N155" t="s">
        <v>60</v>
      </c>
      <c r="O155" s="24">
        <v>45806</v>
      </c>
      <c r="P155" t="s">
        <v>86</v>
      </c>
      <c r="Q155" s="24">
        <v>45586</v>
      </c>
      <c r="R155" t="s">
        <v>60</v>
      </c>
      <c r="S155" s="25">
        <v>8463200</v>
      </c>
      <c r="T155" s="26">
        <v>58</v>
      </c>
      <c r="U155" t="s">
        <v>116</v>
      </c>
      <c r="V155" t="s">
        <v>60</v>
      </c>
      <c r="W155" s="25">
        <v>8463200</v>
      </c>
      <c r="X155" s="26">
        <v>58</v>
      </c>
      <c r="Y155" s="25">
        <v>8463200</v>
      </c>
      <c r="Z155" s="24">
        <v>45806</v>
      </c>
      <c r="AA155"/>
      <c r="AB155"/>
      <c r="AC155" s="24">
        <v>45692</v>
      </c>
      <c r="AD155" s="24">
        <v>45806</v>
      </c>
      <c r="AE155" t="s">
        <v>695</v>
      </c>
      <c r="AF155" t="s">
        <v>696</v>
      </c>
      <c r="AG155" t="s">
        <v>220</v>
      </c>
      <c r="AH155" s="28">
        <v>6.3200000000000006E-2</v>
      </c>
      <c r="AI155" t="s">
        <v>65</v>
      </c>
      <c r="AJ155" s="24">
        <v>45734</v>
      </c>
      <c r="AK155" t="s">
        <v>116</v>
      </c>
      <c r="AL155" s="24">
        <v>45806</v>
      </c>
      <c r="AM155" t="s">
        <v>66</v>
      </c>
      <c r="AN155" t="s">
        <v>116</v>
      </c>
      <c r="AO155" t="s">
        <v>67</v>
      </c>
      <c r="AP155" t="s">
        <v>68</v>
      </c>
      <c r="AQ155" t="s">
        <v>69</v>
      </c>
      <c r="AR155" t="s">
        <v>60</v>
      </c>
      <c r="AS155" t="s">
        <v>60</v>
      </c>
      <c r="AT155" t="s">
        <v>60</v>
      </c>
      <c r="AU155" t="s">
        <v>116</v>
      </c>
    </row>
    <row r="156" spans="1:47">
      <c r="A156" t="s">
        <v>697</v>
      </c>
      <c r="B156" s="24">
        <v>45806</v>
      </c>
      <c r="C156" t="s">
        <v>58</v>
      </c>
      <c r="D156" t="s">
        <v>698</v>
      </c>
      <c r="E156" s="25">
        <v>10800000</v>
      </c>
      <c r="F156" s="26">
        <v>70</v>
      </c>
      <c r="G156" t="s">
        <v>60</v>
      </c>
      <c r="H156" t="s">
        <v>85</v>
      </c>
      <c r="I156" s="25">
        <v>10800000</v>
      </c>
      <c r="J156" t="s">
        <v>60</v>
      </c>
      <c r="K156" s="27"/>
      <c r="L156" t="s">
        <v>60</v>
      </c>
      <c r="M156" t="s">
        <v>60</v>
      </c>
      <c r="N156" t="s">
        <v>60</v>
      </c>
      <c r="O156" s="24">
        <v>45806</v>
      </c>
      <c r="P156" t="s">
        <v>86</v>
      </c>
      <c r="Q156" s="24">
        <v>45646</v>
      </c>
      <c r="R156" t="s">
        <v>60</v>
      </c>
      <c r="S156" s="25">
        <v>10800000</v>
      </c>
      <c r="T156" s="26">
        <v>70</v>
      </c>
      <c r="U156" t="s">
        <v>85</v>
      </c>
      <c r="V156" t="s">
        <v>60</v>
      </c>
      <c r="W156" s="25">
        <v>10800000</v>
      </c>
      <c r="X156" s="26">
        <v>70</v>
      </c>
      <c r="Y156" s="25">
        <v>10800000</v>
      </c>
      <c r="Z156" s="24">
        <v>45806</v>
      </c>
      <c r="AA156"/>
      <c r="AB156"/>
      <c r="AC156" s="24">
        <v>45670</v>
      </c>
      <c r="AD156" s="24">
        <v>45806</v>
      </c>
      <c r="AE156" t="s">
        <v>699</v>
      </c>
      <c r="AF156" t="s">
        <v>700</v>
      </c>
      <c r="AG156" t="s">
        <v>200</v>
      </c>
      <c r="AH156" s="28">
        <v>6.3200000000000006E-2</v>
      </c>
      <c r="AI156" t="s">
        <v>65</v>
      </c>
      <c r="AJ156" s="24">
        <v>45722</v>
      </c>
      <c r="AK156" t="s">
        <v>85</v>
      </c>
      <c r="AL156" s="24">
        <v>45806</v>
      </c>
      <c r="AM156" t="s">
        <v>66</v>
      </c>
      <c r="AN156" t="s">
        <v>85</v>
      </c>
      <c r="AO156" t="s">
        <v>67</v>
      </c>
      <c r="AP156" t="s">
        <v>68</v>
      </c>
      <c r="AQ156" t="s">
        <v>69</v>
      </c>
      <c r="AR156" t="s">
        <v>60</v>
      </c>
      <c r="AS156" t="s">
        <v>60</v>
      </c>
      <c r="AT156" t="s">
        <v>60</v>
      </c>
      <c r="AU156" t="s">
        <v>85</v>
      </c>
    </row>
    <row r="157" spans="1:47">
      <c r="A157" t="s">
        <v>701</v>
      </c>
      <c r="B157" s="24">
        <v>45805</v>
      </c>
      <c r="C157" t="s">
        <v>58</v>
      </c>
      <c r="D157" t="s">
        <v>702</v>
      </c>
      <c r="E157" s="25">
        <v>36240000</v>
      </c>
      <c r="F157" s="26">
        <v>80</v>
      </c>
      <c r="G157" t="s">
        <v>60</v>
      </c>
      <c r="H157" t="s">
        <v>72</v>
      </c>
      <c r="I157" s="25">
        <v>36240000</v>
      </c>
      <c r="J157" t="s">
        <v>60</v>
      </c>
      <c r="K157" s="27"/>
      <c r="L157" t="s">
        <v>60</v>
      </c>
      <c r="M157" t="s">
        <v>60</v>
      </c>
      <c r="N157" t="s">
        <v>60</v>
      </c>
      <c r="O157" s="24">
        <v>45805</v>
      </c>
      <c r="P157" t="s">
        <v>86</v>
      </c>
      <c r="Q157" s="24">
        <v>45469</v>
      </c>
      <c r="R157" t="s">
        <v>60</v>
      </c>
      <c r="S157" s="25">
        <v>36240000</v>
      </c>
      <c r="T157" s="26">
        <v>80</v>
      </c>
      <c r="U157" t="s">
        <v>72</v>
      </c>
      <c r="V157" t="s">
        <v>60</v>
      </c>
      <c r="W157" s="25">
        <v>36240000</v>
      </c>
      <c r="X157" s="26">
        <v>80</v>
      </c>
      <c r="Y157" s="25">
        <v>36240000</v>
      </c>
      <c r="Z157" s="24">
        <v>45805</v>
      </c>
      <c r="AA157"/>
      <c r="AB157"/>
      <c r="AC157" s="24">
        <v>45551</v>
      </c>
      <c r="AD157" s="24">
        <v>45805</v>
      </c>
      <c r="AE157" t="s">
        <v>703</v>
      </c>
      <c r="AF157" t="s">
        <v>704</v>
      </c>
      <c r="AG157" t="s">
        <v>126</v>
      </c>
      <c r="AH157" s="28">
        <v>6.0899999999999996E-2</v>
      </c>
      <c r="AI157" t="s">
        <v>65</v>
      </c>
      <c r="AJ157" s="24">
        <v>45622</v>
      </c>
      <c r="AK157" t="s">
        <v>72</v>
      </c>
      <c r="AL157" s="24">
        <v>45805</v>
      </c>
      <c r="AM157" t="s">
        <v>66</v>
      </c>
      <c r="AN157" t="s">
        <v>72</v>
      </c>
      <c r="AO157" t="s">
        <v>67</v>
      </c>
      <c r="AP157" t="s">
        <v>68</v>
      </c>
      <c r="AQ157" t="s">
        <v>69</v>
      </c>
      <c r="AR157" t="s">
        <v>60</v>
      </c>
      <c r="AS157" t="s">
        <v>60</v>
      </c>
      <c r="AT157" t="s">
        <v>60</v>
      </c>
      <c r="AU157" t="s">
        <v>72</v>
      </c>
    </row>
    <row r="158" spans="1:47">
      <c r="A158" t="s">
        <v>705</v>
      </c>
      <c r="B158" s="24">
        <v>45805</v>
      </c>
      <c r="C158" t="s">
        <v>58</v>
      </c>
      <c r="D158" t="s">
        <v>706</v>
      </c>
      <c r="E158" s="25">
        <v>45360000</v>
      </c>
      <c r="F158" s="26">
        <v>91</v>
      </c>
      <c r="G158" t="s">
        <v>60</v>
      </c>
      <c r="H158" t="s">
        <v>72</v>
      </c>
      <c r="I158" s="25">
        <v>45360000</v>
      </c>
      <c r="J158" t="s">
        <v>60</v>
      </c>
      <c r="K158" s="27"/>
      <c r="L158" t="s">
        <v>60</v>
      </c>
      <c r="M158" t="s">
        <v>60</v>
      </c>
      <c r="N158" t="s">
        <v>60</v>
      </c>
      <c r="O158" s="24">
        <v>45805</v>
      </c>
      <c r="P158" t="s">
        <v>86</v>
      </c>
      <c r="Q158" s="24">
        <v>45469</v>
      </c>
      <c r="R158" t="s">
        <v>60</v>
      </c>
      <c r="S158" s="25">
        <v>45360000</v>
      </c>
      <c r="T158" s="26">
        <v>91</v>
      </c>
      <c r="U158" t="s">
        <v>72</v>
      </c>
      <c r="V158" t="s">
        <v>60</v>
      </c>
      <c r="W158" s="25">
        <v>45360000</v>
      </c>
      <c r="X158" s="26">
        <v>91</v>
      </c>
      <c r="Y158" s="25">
        <v>45360000</v>
      </c>
      <c r="Z158" s="24">
        <v>45805</v>
      </c>
      <c r="AA158"/>
      <c r="AB158"/>
      <c r="AC158" s="24">
        <v>45551</v>
      </c>
      <c r="AD158" s="24">
        <v>45805</v>
      </c>
      <c r="AE158" t="s">
        <v>707</v>
      </c>
      <c r="AF158" t="s">
        <v>1438</v>
      </c>
      <c r="AG158" t="s">
        <v>126</v>
      </c>
      <c r="AH158" s="28">
        <v>6.0899999999999996E-2</v>
      </c>
      <c r="AI158" t="s">
        <v>65</v>
      </c>
      <c r="AJ158" s="24">
        <v>45622</v>
      </c>
      <c r="AK158" t="s">
        <v>72</v>
      </c>
      <c r="AL158" s="24">
        <v>45805</v>
      </c>
      <c r="AM158" t="s">
        <v>66</v>
      </c>
      <c r="AN158" t="s">
        <v>72</v>
      </c>
      <c r="AO158" t="s">
        <v>67</v>
      </c>
      <c r="AP158" t="s">
        <v>68</v>
      </c>
      <c r="AQ158" t="s">
        <v>69</v>
      </c>
      <c r="AR158" t="s">
        <v>60</v>
      </c>
      <c r="AS158" t="s">
        <v>60</v>
      </c>
      <c r="AT158" t="s">
        <v>60</v>
      </c>
      <c r="AU158" t="s">
        <v>72</v>
      </c>
    </row>
    <row r="159" spans="1:47">
      <c r="A159" t="s">
        <v>708</v>
      </c>
      <c r="B159" s="24">
        <v>45805</v>
      </c>
      <c r="C159" t="s">
        <v>58</v>
      </c>
      <c r="D159" t="s">
        <v>709</v>
      </c>
      <c r="E159" s="25">
        <v>48480000</v>
      </c>
      <c r="F159" s="26">
        <v>119</v>
      </c>
      <c r="G159" t="s">
        <v>60</v>
      </c>
      <c r="H159" t="s">
        <v>72</v>
      </c>
      <c r="I159" s="25">
        <v>48480000</v>
      </c>
      <c r="J159" t="s">
        <v>60</v>
      </c>
      <c r="K159" s="27"/>
      <c r="L159" t="s">
        <v>60</v>
      </c>
      <c r="M159" t="s">
        <v>60</v>
      </c>
      <c r="N159" t="s">
        <v>60</v>
      </c>
      <c r="O159" s="24">
        <v>45805</v>
      </c>
      <c r="P159" t="s">
        <v>86</v>
      </c>
      <c r="Q159" s="24">
        <v>45469</v>
      </c>
      <c r="R159" t="s">
        <v>60</v>
      </c>
      <c r="S159" s="25">
        <v>48480000</v>
      </c>
      <c r="T159" s="26">
        <v>119</v>
      </c>
      <c r="U159" t="s">
        <v>72</v>
      </c>
      <c r="V159" t="s">
        <v>60</v>
      </c>
      <c r="W159" s="25">
        <v>48480000</v>
      </c>
      <c r="X159" s="26">
        <v>119</v>
      </c>
      <c r="Y159" s="25">
        <v>48480000</v>
      </c>
      <c r="Z159" s="24">
        <v>45805</v>
      </c>
      <c r="AA159"/>
      <c r="AB159"/>
      <c r="AC159" s="24">
        <v>45551</v>
      </c>
      <c r="AD159" s="24">
        <v>45805</v>
      </c>
      <c r="AE159" t="s">
        <v>710</v>
      </c>
      <c r="AF159" t="s">
        <v>711</v>
      </c>
      <c r="AG159" t="s">
        <v>126</v>
      </c>
      <c r="AH159" s="28">
        <v>6.0899999999999996E-2</v>
      </c>
      <c r="AI159" t="s">
        <v>65</v>
      </c>
      <c r="AJ159" s="24">
        <v>45622</v>
      </c>
      <c r="AK159" t="s">
        <v>72</v>
      </c>
      <c r="AL159" s="24">
        <v>45805</v>
      </c>
      <c r="AM159" t="s">
        <v>66</v>
      </c>
      <c r="AN159" t="s">
        <v>72</v>
      </c>
      <c r="AO159" t="s">
        <v>67</v>
      </c>
      <c r="AP159" t="s">
        <v>68</v>
      </c>
      <c r="AQ159" t="s">
        <v>69</v>
      </c>
      <c r="AR159" t="s">
        <v>60</v>
      </c>
      <c r="AS159" t="s">
        <v>60</v>
      </c>
      <c r="AT159" t="s">
        <v>60</v>
      </c>
      <c r="AU159" t="s">
        <v>72</v>
      </c>
    </row>
    <row r="160" spans="1:47">
      <c r="A160" t="s">
        <v>712</v>
      </c>
      <c r="B160" s="24">
        <v>45805</v>
      </c>
      <c r="C160" t="s">
        <v>58</v>
      </c>
      <c r="D160" t="s">
        <v>713</v>
      </c>
      <c r="E160" s="25">
        <v>30960000</v>
      </c>
      <c r="F160" s="26">
        <v>87</v>
      </c>
      <c r="G160" t="s">
        <v>60</v>
      </c>
      <c r="H160" t="s">
        <v>72</v>
      </c>
      <c r="I160" s="25">
        <v>30960000</v>
      </c>
      <c r="J160" t="s">
        <v>60</v>
      </c>
      <c r="K160" s="27"/>
      <c r="L160" t="s">
        <v>60</v>
      </c>
      <c r="M160" t="s">
        <v>60</v>
      </c>
      <c r="N160" t="s">
        <v>60</v>
      </c>
      <c r="O160" s="24">
        <v>45805</v>
      </c>
      <c r="P160" t="s">
        <v>86</v>
      </c>
      <c r="Q160"/>
      <c r="R160" t="s">
        <v>60</v>
      </c>
      <c r="S160" s="25">
        <v>30960000</v>
      </c>
      <c r="T160" s="26">
        <v>87</v>
      </c>
      <c r="U160" t="s">
        <v>72</v>
      </c>
      <c r="V160" t="s">
        <v>60</v>
      </c>
      <c r="W160" s="25">
        <v>30960000</v>
      </c>
      <c r="X160" s="26">
        <v>87</v>
      </c>
      <c r="Y160" s="25">
        <v>30960000</v>
      </c>
      <c r="Z160" s="24">
        <v>45805</v>
      </c>
      <c r="AA160"/>
      <c r="AB160"/>
      <c r="AC160" s="24">
        <v>45574</v>
      </c>
      <c r="AD160" s="24">
        <v>45805</v>
      </c>
      <c r="AE160" t="s">
        <v>714</v>
      </c>
      <c r="AF160" t="s">
        <v>1439</v>
      </c>
      <c r="AG160" t="s">
        <v>126</v>
      </c>
      <c r="AH160" s="28">
        <v>6.0899999999999996E-2</v>
      </c>
      <c r="AI160" t="s">
        <v>65</v>
      </c>
      <c r="AJ160" s="24">
        <v>45622</v>
      </c>
      <c r="AK160" t="s">
        <v>72</v>
      </c>
      <c r="AL160" s="24">
        <v>45805</v>
      </c>
      <c r="AM160" t="s">
        <v>66</v>
      </c>
      <c r="AN160" t="s">
        <v>72</v>
      </c>
      <c r="AO160" t="s">
        <v>67</v>
      </c>
      <c r="AP160" t="s">
        <v>68</v>
      </c>
      <c r="AQ160" t="s">
        <v>69</v>
      </c>
      <c r="AR160" t="s">
        <v>60</v>
      </c>
      <c r="AS160" t="s">
        <v>60</v>
      </c>
      <c r="AT160" t="s">
        <v>60</v>
      </c>
      <c r="AU160" t="s">
        <v>72</v>
      </c>
    </row>
    <row r="161" spans="1:47">
      <c r="A161" t="s">
        <v>715</v>
      </c>
      <c r="B161" s="24">
        <v>45805</v>
      </c>
      <c r="C161" t="s">
        <v>58</v>
      </c>
      <c r="D161" t="s">
        <v>716</v>
      </c>
      <c r="E161" s="25">
        <v>39040000</v>
      </c>
      <c r="F161" s="26">
        <v>88</v>
      </c>
      <c r="G161" t="s">
        <v>60</v>
      </c>
      <c r="H161" t="s">
        <v>72</v>
      </c>
      <c r="I161" s="25">
        <v>39040000</v>
      </c>
      <c r="J161" t="s">
        <v>60</v>
      </c>
      <c r="K161" s="27"/>
      <c r="L161" t="s">
        <v>60</v>
      </c>
      <c r="M161" t="s">
        <v>60</v>
      </c>
      <c r="N161" t="s">
        <v>60</v>
      </c>
      <c r="O161" s="24">
        <v>45805</v>
      </c>
      <c r="P161" t="s">
        <v>86</v>
      </c>
      <c r="Q161"/>
      <c r="R161" t="s">
        <v>60</v>
      </c>
      <c r="S161" s="25">
        <v>39040000</v>
      </c>
      <c r="T161" s="26">
        <v>88</v>
      </c>
      <c r="U161" t="s">
        <v>72</v>
      </c>
      <c r="V161" t="s">
        <v>60</v>
      </c>
      <c r="W161" s="25">
        <v>39040000</v>
      </c>
      <c r="X161" s="26">
        <v>88</v>
      </c>
      <c r="Y161" s="25">
        <v>39040000</v>
      </c>
      <c r="Z161" s="24">
        <v>45805</v>
      </c>
      <c r="AA161"/>
      <c r="AB161"/>
      <c r="AC161" s="24">
        <v>45574</v>
      </c>
      <c r="AD161" s="24">
        <v>45805</v>
      </c>
      <c r="AE161" t="s">
        <v>717</v>
      </c>
      <c r="AF161" t="s">
        <v>718</v>
      </c>
      <c r="AG161" t="s">
        <v>126</v>
      </c>
      <c r="AH161" s="28">
        <v>6.0899999999999996E-2</v>
      </c>
      <c r="AI161" t="s">
        <v>65</v>
      </c>
      <c r="AJ161" s="24">
        <v>45629</v>
      </c>
      <c r="AK161" t="s">
        <v>72</v>
      </c>
      <c r="AL161" s="24">
        <v>45805</v>
      </c>
      <c r="AM161" t="s">
        <v>66</v>
      </c>
      <c r="AN161" t="s">
        <v>72</v>
      </c>
      <c r="AO161" t="s">
        <v>67</v>
      </c>
      <c r="AP161" t="s">
        <v>68</v>
      </c>
      <c r="AQ161" t="s">
        <v>69</v>
      </c>
      <c r="AR161" t="s">
        <v>60</v>
      </c>
      <c r="AS161" t="s">
        <v>60</v>
      </c>
      <c r="AT161" t="s">
        <v>60</v>
      </c>
      <c r="AU161" t="s">
        <v>72</v>
      </c>
    </row>
    <row r="162" spans="1:47">
      <c r="A162" t="s">
        <v>719</v>
      </c>
      <c r="B162" s="24">
        <v>45805</v>
      </c>
      <c r="C162" t="s">
        <v>58</v>
      </c>
      <c r="D162" t="s">
        <v>720</v>
      </c>
      <c r="E162" s="25">
        <v>20400000</v>
      </c>
      <c r="F162" s="26">
        <v>64</v>
      </c>
      <c r="G162" t="s">
        <v>60</v>
      </c>
      <c r="H162" t="s">
        <v>72</v>
      </c>
      <c r="I162" s="25">
        <v>20400000</v>
      </c>
      <c r="J162" t="s">
        <v>60</v>
      </c>
      <c r="K162" s="27"/>
      <c r="L162" t="s">
        <v>60</v>
      </c>
      <c r="M162" t="s">
        <v>60</v>
      </c>
      <c r="N162" t="s">
        <v>60</v>
      </c>
      <c r="O162" s="24">
        <v>45805</v>
      </c>
      <c r="P162" t="s">
        <v>86</v>
      </c>
      <c r="Q162"/>
      <c r="R162" t="s">
        <v>60</v>
      </c>
      <c r="S162" s="25">
        <v>20400000</v>
      </c>
      <c r="T162" s="26">
        <v>64</v>
      </c>
      <c r="U162" t="s">
        <v>72</v>
      </c>
      <c r="V162" t="s">
        <v>60</v>
      </c>
      <c r="W162" s="25">
        <v>20400000</v>
      </c>
      <c r="X162" s="26">
        <v>64</v>
      </c>
      <c r="Y162" s="25">
        <v>20400000</v>
      </c>
      <c r="Z162" s="24">
        <v>45805</v>
      </c>
      <c r="AA162"/>
      <c r="AB162"/>
      <c r="AC162" s="24">
        <v>45574</v>
      </c>
      <c r="AD162" s="24">
        <v>45805</v>
      </c>
      <c r="AE162" t="s">
        <v>721</v>
      </c>
      <c r="AF162" t="s">
        <v>1440</v>
      </c>
      <c r="AG162" t="s">
        <v>126</v>
      </c>
      <c r="AH162" s="28">
        <v>6.0899999999999996E-2</v>
      </c>
      <c r="AI162" t="s">
        <v>65</v>
      </c>
      <c r="AJ162" s="24">
        <v>45622</v>
      </c>
      <c r="AK162" t="s">
        <v>72</v>
      </c>
      <c r="AL162" s="24">
        <v>45805</v>
      </c>
      <c r="AM162" t="s">
        <v>66</v>
      </c>
      <c r="AN162" t="s">
        <v>72</v>
      </c>
      <c r="AO162" t="s">
        <v>67</v>
      </c>
      <c r="AP162" t="s">
        <v>68</v>
      </c>
      <c r="AQ162" t="s">
        <v>69</v>
      </c>
      <c r="AR162" t="s">
        <v>60</v>
      </c>
      <c r="AS162" t="s">
        <v>60</v>
      </c>
      <c r="AT162" t="s">
        <v>60</v>
      </c>
      <c r="AU162" t="s">
        <v>72</v>
      </c>
    </row>
    <row r="163" spans="1:47">
      <c r="A163" t="s">
        <v>722</v>
      </c>
      <c r="B163" s="24">
        <v>45805</v>
      </c>
      <c r="C163" t="s">
        <v>58</v>
      </c>
      <c r="D163" t="s">
        <v>723</v>
      </c>
      <c r="E163" s="25">
        <v>26320000</v>
      </c>
      <c r="F163" s="26">
        <v>62</v>
      </c>
      <c r="G163" t="s">
        <v>60</v>
      </c>
      <c r="H163" t="s">
        <v>72</v>
      </c>
      <c r="I163" s="25">
        <v>26320000</v>
      </c>
      <c r="J163" t="s">
        <v>60</v>
      </c>
      <c r="K163" s="27"/>
      <c r="L163" t="s">
        <v>60</v>
      </c>
      <c r="M163" t="s">
        <v>60</v>
      </c>
      <c r="N163" t="s">
        <v>60</v>
      </c>
      <c r="O163" s="24">
        <v>45805</v>
      </c>
      <c r="P163" t="s">
        <v>86</v>
      </c>
      <c r="Q163"/>
      <c r="R163" t="s">
        <v>60</v>
      </c>
      <c r="S163" s="25">
        <v>26320000</v>
      </c>
      <c r="T163" s="26">
        <v>62</v>
      </c>
      <c r="U163" t="s">
        <v>72</v>
      </c>
      <c r="V163" t="s">
        <v>60</v>
      </c>
      <c r="W163" s="25">
        <v>26320000</v>
      </c>
      <c r="X163" s="26">
        <v>62</v>
      </c>
      <c r="Y163" s="25">
        <v>26320000</v>
      </c>
      <c r="Z163" s="24">
        <v>45805</v>
      </c>
      <c r="AA163"/>
      <c r="AB163"/>
      <c r="AC163" s="24">
        <v>45574</v>
      </c>
      <c r="AD163" s="24">
        <v>45805</v>
      </c>
      <c r="AE163" t="s">
        <v>724</v>
      </c>
      <c r="AF163" t="s">
        <v>725</v>
      </c>
      <c r="AG163" t="s">
        <v>126</v>
      </c>
      <c r="AH163" s="28">
        <v>6.0899999999999996E-2</v>
      </c>
      <c r="AI163" t="s">
        <v>65</v>
      </c>
      <c r="AJ163" s="24">
        <v>45643</v>
      </c>
      <c r="AK163" t="s">
        <v>72</v>
      </c>
      <c r="AL163" s="24">
        <v>45805</v>
      </c>
      <c r="AM163" t="s">
        <v>66</v>
      </c>
      <c r="AN163" t="s">
        <v>72</v>
      </c>
      <c r="AO163" t="s">
        <v>67</v>
      </c>
      <c r="AP163" t="s">
        <v>68</v>
      </c>
      <c r="AQ163" t="s">
        <v>69</v>
      </c>
      <c r="AR163" t="s">
        <v>60</v>
      </c>
      <c r="AS163" t="s">
        <v>60</v>
      </c>
      <c r="AT163" t="s">
        <v>60</v>
      </c>
      <c r="AU163" t="s">
        <v>72</v>
      </c>
    </row>
    <row r="164" spans="1:47">
      <c r="A164" t="s">
        <v>726</v>
      </c>
      <c r="B164" s="24">
        <v>45805</v>
      </c>
      <c r="C164" t="s">
        <v>114</v>
      </c>
      <c r="D164" t="s">
        <v>727</v>
      </c>
      <c r="E164" s="25">
        <v>18506200</v>
      </c>
      <c r="F164" s="26">
        <v>164</v>
      </c>
      <c r="G164" t="s">
        <v>60</v>
      </c>
      <c r="H164" t="s">
        <v>172</v>
      </c>
      <c r="I164" s="25">
        <v>18506200</v>
      </c>
      <c r="J164" t="s">
        <v>60</v>
      </c>
      <c r="K164" s="27"/>
      <c r="L164" t="s">
        <v>60</v>
      </c>
      <c r="M164" t="s">
        <v>60</v>
      </c>
      <c r="N164" t="s">
        <v>60</v>
      </c>
      <c r="O164" s="24">
        <v>45805</v>
      </c>
      <c r="P164" t="s">
        <v>117</v>
      </c>
      <c r="Q164" s="24">
        <v>45541</v>
      </c>
      <c r="R164" t="s">
        <v>60</v>
      </c>
      <c r="S164" s="25">
        <v>18506200</v>
      </c>
      <c r="T164" s="26">
        <v>164</v>
      </c>
      <c r="U164" t="s">
        <v>172</v>
      </c>
      <c r="V164" t="s">
        <v>60</v>
      </c>
      <c r="W164" s="25">
        <v>18506200</v>
      </c>
      <c r="X164" s="26">
        <v>164</v>
      </c>
      <c r="Y164" s="25">
        <v>18506200</v>
      </c>
      <c r="Z164" s="24">
        <v>45805</v>
      </c>
      <c r="AA164"/>
      <c r="AB164"/>
      <c r="AC164" s="24">
        <v>45635</v>
      </c>
      <c r="AD164" s="24">
        <v>45805</v>
      </c>
      <c r="AE164" t="s">
        <v>728</v>
      </c>
      <c r="AF164" t="s">
        <v>729</v>
      </c>
      <c r="AG164" t="s">
        <v>730</v>
      </c>
      <c r="AH164" s="28">
        <v>5.7200000000000001E-2</v>
      </c>
      <c r="AI164" t="s">
        <v>120</v>
      </c>
      <c r="AJ164" s="24">
        <v>45721</v>
      </c>
      <c r="AK164" t="s">
        <v>172</v>
      </c>
      <c r="AL164" s="24">
        <v>45805</v>
      </c>
      <c r="AM164" t="s">
        <v>66</v>
      </c>
      <c r="AN164" t="s">
        <v>172</v>
      </c>
      <c r="AO164" t="s">
        <v>67</v>
      </c>
      <c r="AP164" t="s">
        <v>121</v>
      </c>
      <c r="AQ164" t="s">
        <v>69</v>
      </c>
      <c r="AR164" t="s">
        <v>60</v>
      </c>
      <c r="AS164" t="s">
        <v>60</v>
      </c>
      <c r="AT164" t="s">
        <v>60</v>
      </c>
      <c r="AU164" t="s">
        <v>172</v>
      </c>
    </row>
    <row r="165" spans="1:47">
      <c r="A165" t="s">
        <v>731</v>
      </c>
      <c r="B165" s="24">
        <v>45805</v>
      </c>
      <c r="C165" t="s">
        <v>58</v>
      </c>
      <c r="D165" t="s">
        <v>732</v>
      </c>
      <c r="E165" s="25">
        <v>8403500</v>
      </c>
      <c r="F165" s="26">
        <v>47</v>
      </c>
      <c r="G165" t="s">
        <v>60</v>
      </c>
      <c r="H165" t="s">
        <v>116</v>
      </c>
      <c r="I165" s="25">
        <v>8403500</v>
      </c>
      <c r="J165" t="s">
        <v>60</v>
      </c>
      <c r="K165" s="27"/>
      <c r="L165" t="s">
        <v>60</v>
      </c>
      <c r="M165" t="s">
        <v>60</v>
      </c>
      <c r="N165" t="s">
        <v>60</v>
      </c>
      <c r="O165" s="24">
        <v>45805</v>
      </c>
      <c r="P165" t="s">
        <v>86</v>
      </c>
      <c r="Q165" s="24">
        <v>45673</v>
      </c>
      <c r="R165" t="s">
        <v>60</v>
      </c>
      <c r="S165" s="25">
        <v>8403500</v>
      </c>
      <c r="T165" s="26">
        <v>47</v>
      </c>
      <c r="U165" t="s">
        <v>116</v>
      </c>
      <c r="V165" t="s">
        <v>60</v>
      </c>
      <c r="W165" s="25">
        <v>8403500</v>
      </c>
      <c r="X165" s="26">
        <v>47</v>
      </c>
      <c r="Y165" s="25">
        <v>8403500</v>
      </c>
      <c r="Z165" s="24">
        <v>45805</v>
      </c>
      <c r="AA165"/>
      <c r="AB165"/>
      <c r="AC165" s="24">
        <v>45684</v>
      </c>
      <c r="AD165" s="24">
        <v>45805</v>
      </c>
      <c r="AE165" t="s">
        <v>733</v>
      </c>
      <c r="AF165" t="s">
        <v>734</v>
      </c>
      <c r="AG165" t="s">
        <v>274</v>
      </c>
      <c r="AH165" s="28">
        <v>6.2699999999999992E-2</v>
      </c>
      <c r="AI165" t="s">
        <v>65</v>
      </c>
      <c r="AJ165" s="24">
        <v>45727</v>
      </c>
      <c r="AK165" t="s">
        <v>116</v>
      </c>
      <c r="AL165" s="24">
        <v>45805</v>
      </c>
      <c r="AM165" t="s">
        <v>66</v>
      </c>
      <c r="AN165" t="s">
        <v>116</v>
      </c>
      <c r="AO165" t="s">
        <v>268</v>
      </c>
      <c r="AP165" t="s">
        <v>68</v>
      </c>
      <c r="AQ165" t="s">
        <v>69</v>
      </c>
      <c r="AR165" t="s">
        <v>60</v>
      </c>
      <c r="AS165" t="s">
        <v>60</v>
      </c>
      <c r="AT165" t="s">
        <v>60</v>
      </c>
      <c r="AU165" t="s">
        <v>116</v>
      </c>
    </row>
    <row r="166" spans="1:47">
      <c r="A166" t="s">
        <v>735</v>
      </c>
      <c r="B166" s="24">
        <v>45805</v>
      </c>
      <c r="C166" t="s">
        <v>58</v>
      </c>
      <c r="D166" t="s">
        <v>736</v>
      </c>
      <c r="E166" s="25">
        <v>8457000</v>
      </c>
      <c r="F166" s="26">
        <v>60</v>
      </c>
      <c r="G166" t="s">
        <v>60</v>
      </c>
      <c r="H166" t="s">
        <v>116</v>
      </c>
      <c r="I166" s="25">
        <v>8457000</v>
      </c>
      <c r="J166" t="s">
        <v>60</v>
      </c>
      <c r="K166" s="27"/>
      <c r="L166" t="s">
        <v>60</v>
      </c>
      <c r="M166" t="s">
        <v>60</v>
      </c>
      <c r="N166" t="s">
        <v>60</v>
      </c>
      <c r="O166" s="24">
        <v>45805</v>
      </c>
      <c r="P166" t="s">
        <v>86</v>
      </c>
      <c r="Q166" s="24">
        <v>45673</v>
      </c>
      <c r="R166" t="s">
        <v>60</v>
      </c>
      <c r="S166" s="25">
        <v>8457000</v>
      </c>
      <c r="T166" s="26">
        <v>60</v>
      </c>
      <c r="U166" t="s">
        <v>116</v>
      </c>
      <c r="V166" t="s">
        <v>60</v>
      </c>
      <c r="W166" s="25">
        <v>8457000</v>
      </c>
      <c r="X166" s="26">
        <v>60</v>
      </c>
      <c r="Y166" s="25">
        <v>8457000</v>
      </c>
      <c r="Z166" s="24">
        <v>45805</v>
      </c>
      <c r="AA166"/>
      <c r="AB166"/>
      <c r="AC166" s="24">
        <v>45692</v>
      </c>
      <c r="AD166" s="24">
        <v>45805</v>
      </c>
      <c r="AE166" t="s">
        <v>737</v>
      </c>
      <c r="AF166" t="s">
        <v>738</v>
      </c>
      <c r="AG166" t="s">
        <v>274</v>
      </c>
      <c r="AH166" s="28">
        <v>6.2699999999999992E-2</v>
      </c>
      <c r="AI166" t="s">
        <v>65</v>
      </c>
      <c r="AJ166" s="24">
        <v>45727</v>
      </c>
      <c r="AK166" t="s">
        <v>116</v>
      </c>
      <c r="AL166" s="24">
        <v>45805</v>
      </c>
      <c r="AM166" t="s">
        <v>66</v>
      </c>
      <c r="AN166" t="s">
        <v>116</v>
      </c>
      <c r="AO166" t="s">
        <v>67</v>
      </c>
      <c r="AP166" t="s">
        <v>68</v>
      </c>
      <c r="AQ166" t="s">
        <v>69</v>
      </c>
      <c r="AR166" t="s">
        <v>60</v>
      </c>
      <c r="AS166" t="s">
        <v>60</v>
      </c>
      <c r="AT166" t="s">
        <v>60</v>
      </c>
      <c r="AU166" t="s">
        <v>116</v>
      </c>
    </row>
    <row r="167" spans="1:47">
      <c r="A167" t="s">
        <v>739</v>
      </c>
      <c r="B167" s="24">
        <v>45805</v>
      </c>
      <c r="C167" t="s">
        <v>58</v>
      </c>
      <c r="D167" t="s">
        <v>740</v>
      </c>
      <c r="E167" s="25">
        <v>9211300</v>
      </c>
      <c r="F167" s="26">
        <v>58</v>
      </c>
      <c r="G167" t="s">
        <v>60</v>
      </c>
      <c r="H167" t="s">
        <v>116</v>
      </c>
      <c r="I167" s="25">
        <v>9211300</v>
      </c>
      <c r="J167" t="s">
        <v>60</v>
      </c>
      <c r="K167" s="27"/>
      <c r="L167" t="s">
        <v>60</v>
      </c>
      <c r="M167" t="s">
        <v>60</v>
      </c>
      <c r="N167" t="s">
        <v>60</v>
      </c>
      <c r="O167" s="24">
        <v>45805</v>
      </c>
      <c r="P167" t="s">
        <v>86</v>
      </c>
      <c r="Q167" s="24">
        <v>45660</v>
      </c>
      <c r="R167" t="s">
        <v>60</v>
      </c>
      <c r="S167" s="25">
        <v>9211300</v>
      </c>
      <c r="T167" s="26">
        <v>58</v>
      </c>
      <c r="U167" t="s">
        <v>116</v>
      </c>
      <c r="V167" t="s">
        <v>60</v>
      </c>
      <c r="W167" s="25">
        <v>9211300</v>
      </c>
      <c r="X167" s="26">
        <v>58</v>
      </c>
      <c r="Y167" s="25">
        <v>9211300</v>
      </c>
      <c r="Z167" s="24">
        <v>45805</v>
      </c>
      <c r="AA167"/>
      <c r="AB167"/>
      <c r="AC167" s="24">
        <v>45678</v>
      </c>
      <c r="AD167" s="24">
        <v>45805</v>
      </c>
      <c r="AE167" t="s">
        <v>741</v>
      </c>
      <c r="AF167" t="s">
        <v>742</v>
      </c>
      <c r="AG167" t="s">
        <v>274</v>
      </c>
      <c r="AH167" s="28">
        <v>6.2699999999999992E-2</v>
      </c>
      <c r="AI167" t="s">
        <v>65</v>
      </c>
      <c r="AJ167" s="24">
        <v>45727</v>
      </c>
      <c r="AK167" t="s">
        <v>116</v>
      </c>
      <c r="AL167" s="24">
        <v>45805</v>
      </c>
      <c r="AM167" t="s">
        <v>66</v>
      </c>
      <c r="AN167" t="s">
        <v>116</v>
      </c>
      <c r="AO167" t="s">
        <v>67</v>
      </c>
      <c r="AP167" t="s">
        <v>68</v>
      </c>
      <c r="AQ167" t="s">
        <v>69</v>
      </c>
      <c r="AR167" t="s">
        <v>60</v>
      </c>
      <c r="AS167" t="s">
        <v>60</v>
      </c>
      <c r="AT167" t="s">
        <v>60</v>
      </c>
      <c r="AU167" t="s">
        <v>116</v>
      </c>
    </row>
    <row r="168" spans="1:47">
      <c r="A168" t="s">
        <v>743</v>
      </c>
      <c r="B168" s="24">
        <v>45800</v>
      </c>
      <c r="C168" t="s">
        <v>114</v>
      </c>
      <c r="D168" t="s">
        <v>744</v>
      </c>
      <c r="E168" s="25">
        <v>17897800</v>
      </c>
      <c r="F168" s="26">
        <v>188</v>
      </c>
      <c r="G168" t="s">
        <v>60</v>
      </c>
      <c r="H168" t="s">
        <v>172</v>
      </c>
      <c r="I168" s="25">
        <v>17897800</v>
      </c>
      <c r="J168" t="s">
        <v>60</v>
      </c>
      <c r="K168" s="27"/>
      <c r="L168" t="s">
        <v>60</v>
      </c>
      <c r="M168" t="s">
        <v>60</v>
      </c>
      <c r="N168" t="s">
        <v>60</v>
      </c>
      <c r="O168" s="24">
        <v>45800</v>
      </c>
      <c r="P168" t="s">
        <v>117</v>
      </c>
      <c r="Q168" s="24">
        <v>45565</v>
      </c>
      <c r="R168" t="s">
        <v>60</v>
      </c>
      <c r="S168" s="25">
        <v>17897800</v>
      </c>
      <c r="T168" s="26">
        <v>188</v>
      </c>
      <c r="U168" t="s">
        <v>172</v>
      </c>
      <c r="V168" t="s">
        <v>60</v>
      </c>
      <c r="W168" s="25">
        <v>17897800</v>
      </c>
      <c r="X168" s="26">
        <v>188</v>
      </c>
      <c r="Y168" s="25">
        <v>17897800</v>
      </c>
      <c r="Z168" s="24">
        <v>45800</v>
      </c>
      <c r="AA168"/>
      <c r="AB168"/>
      <c r="AC168" s="24">
        <v>45713</v>
      </c>
      <c r="AD168" s="24">
        <v>45800</v>
      </c>
      <c r="AE168" t="s">
        <v>745</v>
      </c>
      <c r="AF168" t="s">
        <v>1441</v>
      </c>
      <c r="AG168" t="s">
        <v>200</v>
      </c>
      <c r="AH168" s="28">
        <v>5.62E-2</v>
      </c>
      <c r="AI168" t="s">
        <v>120</v>
      </c>
      <c r="AJ168" s="24">
        <v>45748</v>
      </c>
      <c r="AK168" t="s">
        <v>172</v>
      </c>
      <c r="AL168" s="24">
        <v>45800</v>
      </c>
      <c r="AM168" t="s">
        <v>66</v>
      </c>
      <c r="AN168" t="s">
        <v>172</v>
      </c>
      <c r="AO168" t="s">
        <v>67</v>
      </c>
      <c r="AP168" t="s">
        <v>121</v>
      </c>
      <c r="AQ168" t="s">
        <v>69</v>
      </c>
      <c r="AR168" t="s">
        <v>60</v>
      </c>
      <c r="AS168" t="s">
        <v>60</v>
      </c>
      <c r="AT168" t="s">
        <v>60</v>
      </c>
      <c r="AU168" t="s">
        <v>172</v>
      </c>
    </row>
    <row r="169" spans="1:47">
      <c r="A169" t="s">
        <v>746</v>
      </c>
      <c r="B169" s="24">
        <v>45799</v>
      </c>
      <c r="C169" t="s">
        <v>58</v>
      </c>
      <c r="D169" t="s">
        <v>747</v>
      </c>
      <c r="E169" s="25">
        <v>3563400</v>
      </c>
      <c r="F169" s="26">
        <v>36</v>
      </c>
      <c r="G169" t="s">
        <v>60</v>
      </c>
      <c r="H169" t="s">
        <v>116</v>
      </c>
      <c r="I169" s="25">
        <v>3563400</v>
      </c>
      <c r="J169" t="s">
        <v>60</v>
      </c>
      <c r="K169" s="27"/>
      <c r="L169" t="s">
        <v>60</v>
      </c>
      <c r="M169" t="s">
        <v>60</v>
      </c>
      <c r="N169" t="s">
        <v>60</v>
      </c>
      <c r="O169" s="24">
        <v>45799</v>
      </c>
      <c r="P169" t="s">
        <v>86</v>
      </c>
      <c r="Q169"/>
      <c r="R169" t="s">
        <v>60</v>
      </c>
      <c r="S169" s="25">
        <v>3563400</v>
      </c>
      <c r="T169" s="26">
        <v>36</v>
      </c>
      <c r="U169" t="s">
        <v>116</v>
      </c>
      <c r="V169" t="s">
        <v>60</v>
      </c>
      <c r="W169" s="25">
        <v>3563400</v>
      </c>
      <c r="X169" s="26">
        <v>36</v>
      </c>
      <c r="Y169" s="25">
        <v>3563400</v>
      </c>
      <c r="Z169" s="24">
        <v>45799</v>
      </c>
      <c r="AA169"/>
      <c r="AB169"/>
      <c r="AC169" s="24">
        <v>44931</v>
      </c>
      <c r="AD169" s="24">
        <v>45799</v>
      </c>
      <c r="AE169" t="s">
        <v>748</v>
      </c>
      <c r="AF169" t="s">
        <v>749</v>
      </c>
      <c r="AG169" t="s">
        <v>450</v>
      </c>
      <c r="AH169" s="28">
        <v>6.2300000000000001E-2</v>
      </c>
      <c r="AI169" t="s">
        <v>65</v>
      </c>
      <c r="AJ169" s="24">
        <v>45713</v>
      </c>
      <c r="AK169" t="s">
        <v>116</v>
      </c>
      <c r="AL169" s="24">
        <v>45799</v>
      </c>
      <c r="AM169" t="s">
        <v>66</v>
      </c>
      <c r="AN169" t="s">
        <v>116</v>
      </c>
      <c r="AO169" t="s">
        <v>67</v>
      </c>
      <c r="AP169" t="s">
        <v>68</v>
      </c>
      <c r="AQ169" t="s">
        <v>69</v>
      </c>
      <c r="AR169" t="s">
        <v>60</v>
      </c>
      <c r="AS169" t="s">
        <v>60</v>
      </c>
      <c r="AT169" t="s">
        <v>60</v>
      </c>
      <c r="AU169" t="s">
        <v>116</v>
      </c>
    </row>
    <row r="170" spans="1:47">
      <c r="A170" t="s">
        <v>750</v>
      </c>
      <c r="B170" s="24">
        <v>45799</v>
      </c>
      <c r="C170" t="s">
        <v>58</v>
      </c>
      <c r="D170" t="s">
        <v>751</v>
      </c>
      <c r="E170" s="25">
        <v>51258000</v>
      </c>
      <c r="F170" s="26">
        <v>136</v>
      </c>
      <c r="G170" t="s">
        <v>60</v>
      </c>
      <c r="H170" t="s">
        <v>139</v>
      </c>
      <c r="I170" s="25">
        <v>51258000</v>
      </c>
      <c r="J170" t="s">
        <v>60</v>
      </c>
      <c r="K170" s="27"/>
      <c r="L170" t="s">
        <v>60</v>
      </c>
      <c r="M170" t="s">
        <v>60</v>
      </c>
      <c r="N170" t="s">
        <v>60</v>
      </c>
      <c r="O170" s="24">
        <v>45799</v>
      </c>
      <c r="P170" t="s">
        <v>86</v>
      </c>
      <c r="Q170" s="24">
        <v>45506</v>
      </c>
      <c r="R170" t="s">
        <v>60</v>
      </c>
      <c r="S170" s="25">
        <v>51258000</v>
      </c>
      <c r="T170" s="26">
        <v>136</v>
      </c>
      <c r="U170" t="s">
        <v>139</v>
      </c>
      <c r="V170" t="s">
        <v>60</v>
      </c>
      <c r="W170" s="25">
        <v>51258000</v>
      </c>
      <c r="X170" s="26">
        <v>136</v>
      </c>
      <c r="Y170" s="25">
        <v>51258000</v>
      </c>
      <c r="Z170" s="24">
        <v>45799</v>
      </c>
      <c r="AA170"/>
      <c r="AB170"/>
      <c r="AC170" s="24">
        <v>45609</v>
      </c>
      <c r="AD170" s="24">
        <v>45799</v>
      </c>
      <c r="AE170" t="s">
        <v>752</v>
      </c>
      <c r="AF170" t="s">
        <v>1442</v>
      </c>
      <c r="AG170" t="s">
        <v>187</v>
      </c>
      <c r="AH170" s="28">
        <v>6.2600000000000003E-2</v>
      </c>
      <c r="AI170" t="s">
        <v>65</v>
      </c>
      <c r="AJ170" s="24">
        <v>45649</v>
      </c>
      <c r="AK170" t="s">
        <v>139</v>
      </c>
      <c r="AL170" s="24">
        <v>45799</v>
      </c>
      <c r="AM170" t="s">
        <v>66</v>
      </c>
      <c r="AN170" t="s">
        <v>139</v>
      </c>
      <c r="AO170" t="s">
        <v>268</v>
      </c>
      <c r="AP170" t="s">
        <v>68</v>
      </c>
      <c r="AQ170" t="s">
        <v>69</v>
      </c>
      <c r="AR170" t="s">
        <v>60</v>
      </c>
      <c r="AS170" t="s">
        <v>60</v>
      </c>
      <c r="AT170" t="s">
        <v>60</v>
      </c>
      <c r="AU170" t="s">
        <v>139</v>
      </c>
    </row>
    <row r="171" spans="1:47">
      <c r="A171" t="s">
        <v>753</v>
      </c>
      <c r="B171" s="24">
        <v>45799</v>
      </c>
      <c r="C171" t="s">
        <v>114</v>
      </c>
      <c r="D171" t="s">
        <v>754</v>
      </c>
      <c r="E171" s="25">
        <v>13120000</v>
      </c>
      <c r="F171" s="26">
        <v>117</v>
      </c>
      <c r="G171" t="s">
        <v>60</v>
      </c>
      <c r="H171" t="s">
        <v>109</v>
      </c>
      <c r="I171" s="25">
        <v>13120000</v>
      </c>
      <c r="J171" t="s">
        <v>60</v>
      </c>
      <c r="K171" s="27"/>
      <c r="L171" t="s">
        <v>60</v>
      </c>
      <c r="M171" t="s">
        <v>60</v>
      </c>
      <c r="N171" t="s">
        <v>60</v>
      </c>
      <c r="O171" s="24">
        <v>45799</v>
      </c>
      <c r="P171" t="s">
        <v>117</v>
      </c>
      <c r="Q171" s="24">
        <v>45555</v>
      </c>
      <c r="R171" t="s">
        <v>60</v>
      </c>
      <c r="S171" s="25">
        <v>13120000</v>
      </c>
      <c r="T171" s="26">
        <v>117</v>
      </c>
      <c r="U171" t="s">
        <v>109</v>
      </c>
      <c r="V171" t="s">
        <v>60</v>
      </c>
      <c r="W171" s="25">
        <v>13120000</v>
      </c>
      <c r="X171" s="26">
        <v>117</v>
      </c>
      <c r="Y171" s="25">
        <v>13120000</v>
      </c>
      <c r="Z171" s="24">
        <v>45799</v>
      </c>
      <c r="AA171"/>
      <c r="AB171"/>
      <c r="AC171" s="24">
        <v>45691</v>
      </c>
      <c r="AD171" s="24">
        <v>45799</v>
      </c>
      <c r="AE171" t="s">
        <v>755</v>
      </c>
      <c r="AF171" t="s">
        <v>756</v>
      </c>
      <c r="AG171" t="s">
        <v>119</v>
      </c>
      <c r="AH171" s="28">
        <v>6.2800000000000009E-2</v>
      </c>
      <c r="AI171" t="s">
        <v>120</v>
      </c>
      <c r="AJ171" s="24">
        <v>45741</v>
      </c>
      <c r="AK171" t="s">
        <v>109</v>
      </c>
      <c r="AL171" s="24">
        <v>45799</v>
      </c>
      <c r="AM171" t="s">
        <v>66</v>
      </c>
      <c r="AN171" t="s">
        <v>109</v>
      </c>
      <c r="AO171" t="s">
        <v>268</v>
      </c>
      <c r="AP171" t="s">
        <v>121</v>
      </c>
      <c r="AQ171" t="s">
        <v>69</v>
      </c>
      <c r="AR171" t="s">
        <v>60</v>
      </c>
      <c r="AS171" t="s">
        <v>60</v>
      </c>
      <c r="AT171" t="s">
        <v>60</v>
      </c>
      <c r="AU171" t="s">
        <v>109</v>
      </c>
    </row>
    <row r="172" spans="1:47">
      <c r="A172" t="s">
        <v>757</v>
      </c>
      <c r="B172" s="24">
        <v>45799</v>
      </c>
      <c r="C172" t="s">
        <v>58</v>
      </c>
      <c r="D172" t="s">
        <v>758</v>
      </c>
      <c r="E172" s="25">
        <v>10054500</v>
      </c>
      <c r="F172" s="26">
        <v>55</v>
      </c>
      <c r="G172" t="s">
        <v>60</v>
      </c>
      <c r="H172" t="s">
        <v>116</v>
      </c>
      <c r="I172" s="25">
        <v>10054500</v>
      </c>
      <c r="J172" t="s">
        <v>60</v>
      </c>
      <c r="K172" s="27"/>
      <c r="L172" t="s">
        <v>60</v>
      </c>
      <c r="M172" t="s">
        <v>60</v>
      </c>
      <c r="N172" t="s">
        <v>60</v>
      </c>
      <c r="O172" s="24">
        <v>45799</v>
      </c>
      <c r="P172" t="s">
        <v>86</v>
      </c>
      <c r="Q172" s="24">
        <v>45567</v>
      </c>
      <c r="R172" t="s">
        <v>60</v>
      </c>
      <c r="S172" s="25">
        <v>10054500</v>
      </c>
      <c r="T172" s="26">
        <v>0</v>
      </c>
      <c r="U172" t="s">
        <v>116</v>
      </c>
      <c r="V172" t="s">
        <v>60</v>
      </c>
      <c r="W172" s="25">
        <v>10054500</v>
      </c>
      <c r="X172" s="26">
        <v>55</v>
      </c>
      <c r="Y172" s="25">
        <v>10054500</v>
      </c>
      <c r="Z172" s="24">
        <v>45799</v>
      </c>
      <c r="AA172"/>
      <c r="AB172"/>
      <c r="AC172" s="24">
        <v>45688</v>
      </c>
      <c r="AD172" s="24">
        <v>45799</v>
      </c>
      <c r="AE172" t="s">
        <v>759</v>
      </c>
      <c r="AF172" t="s">
        <v>408</v>
      </c>
      <c r="AG172" t="s">
        <v>409</v>
      </c>
      <c r="AH172" s="28">
        <v>6.2300000000000001E-2</v>
      </c>
      <c r="AI172" t="s">
        <v>65</v>
      </c>
      <c r="AJ172" s="24">
        <v>45735</v>
      </c>
      <c r="AK172" t="s">
        <v>116</v>
      </c>
      <c r="AL172" s="24">
        <v>45799</v>
      </c>
      <c r="AM172" t="s">
        <v>66</v>
      </c>
      <c r="AN172" t="s">
        <v>116</v>
      </c>
      <c r="AO172" t="s">
        <v>67</v>
      </c>
      <c r="AP172" t="s">
        <v>68</v>
      </c>
      <c r="AQ172" t="s">
        <v>69</v>
      </c>
      <c r="AR172" t="s">
        <v>60</v>
      </c>
      <c r="AS172" t="s">
        <v>60</v>
      </c>
      <c r="AT172" t="s">
        <v>60</v>
      </c>
      <c r="AU172" t="s">
        <v>116</v>
      </c>
    </row>
    <row r="173" spans="1:47">
      <c r="A173" t="s">
        <v>760</v>
      </c>
      <c r="B173" s="24">
        <v>45798</v>
      </c>
      <c r="C173" t="s">
        <v>114</v>
      </c>
      <c r="D173" t="s">
        <v>761</v>
      </c>
      <c r="E173" s="25">
        <v>7623700</v>
      </c>
      <c r="F173" s="26">
        <v>78</v>
      </c>
      <c r="G173" t="s">
        <v>60</v>
      </c>
      <c r="H173" t="s">
        <v>172</v>
      </c>
      <c r="I173" s="25">
        <v>7623700</v>
      </c>
      <c r="J173" t="s">
        <v>60</v>
      </c>
      <c r="K173" s="27"/>
      <c r="L173" t="s">
        <v>60</v>
      </c>
      <c r="M173" t="s">
        <v>60</v>
      </c>
      <c r="N173" t="s">
        <v>60</v>
      </c>
      <c r="O173" s="24">
        <v>45798</v>
      </c>
      <c r="P173" t="s">
        <v>117</v>
      </c>
      <c r="Q173"/>
      <c r="R173" t="s">
        <v>60</v>
      </c>
      <c r="S173" s="25">
        <v>7623700</v>
      </c>
      <c r="T173" s="26">
        <v>78</v>
      </c>
      <c r="U173" t="s">
        <v>172</v>
      </c>
      <c r="V173" t="s">
        <v>60</v>
      </c>
      <c r="W173" s="25">
        <v>7623700</v>
      </c>
      <c r="X173" s="26">
        <v>78</v>
      </c>
      <c r="Y173" s="25">
        <v>7623700</v>
      </c>
      <c r="Z173" s="24">
        <v>45798</v>
      </c>
      <c r="AA173"/>
      <c r="AB173"/>
      <c r="AC173" s="24">
        <v>45558</v>
      </c>
      <c r="AD173" s="24">
        <v>45798</v>
      </c>
      <c r="AE173" t="s">
        <v>762</v>
      </c>
      <c r="AF173" t="s">
        <v>205</v>
      </c>
      <c r="AG173" t="s">
        <v>206</v>
      </c>
      <c r="AH173" s="28">
        <v>5.9500000000000004E-2</v>
      </c>
      <c r="AI173" t="s">
        <v>120</v>
      </c>
      <c r="AJ173" s="24">
        <v>45608</v>
      </c>
      <c r="AK173" t="s">
        <v>172</v>
      </c>
      <c r="AL173" s="24">
        <v>45798</v>
      </c>
      <c r="AM173" t="s">
        <v>66</v>
      </c>
      <c r="AN173" t="s">
        <v>172</v>
      </c>
      <c r="AO173" t="s">
        <v>67</v>
      </c>
      <c r="AP173" t="s">
        <v>121</v>
      </c>
      <c r="AQ173" t="s">
        <v>69</v>
      </c>
      <c r="AR173" t="s">
        <v>60</v>
      </c>
      <c r="AS173" t="s">
        <v>60</v>
      </c>
      <c r="AT173" t="s">
        <v>60</v>
      </c>
      <c r="AU173" t="s">
        <v>172</v>
      </c>
    </row>
    <row r="174" spans="1:47">
      <c r="A174" t="s">
        <v>763</v>
      </c>
      <c r="B174" s="24">
        <v>45798</v>
      </c>
      <c r="C174" t="s">
        <v>208</v>
      </c>
      <c r="D174" t="s">
        <v>764</v>
      </c>
      <c r="E174" s="25">
        <v>6275500</v>
      </c>
      <c r="F174" s="26">
        <v>122</v>
      </c>
      <c r="G174" t="s">
        <v>60</v>
      </c>
      <c r="H174" t="s">
        <v>301</v>
      </c>
      <c r="I174" s="25">
        <v>6275500</v>
      </c>
      <c r="J174" t="s">
        <v>60</v>
      </c>
      <c r="K174" s="27"/>
      <c r="L174" t="s">
        <v>60</v>
      </c>
      <c r="M174" t="s">
        <v>60</v>
      </c>
      <c r="N174" t="s">
        <v>60</v>
      </c>
      <c r="O174" s="24">
        <v>45798</v>
      </c>
      <c r="P174" t="s">
        <v>210</v>
      </c>
      <c r="Q174"/>
      <c r="R174" t="s">
        <v>60</v>
      </c>
      <c r="S174" s="25">
        <v>6275500</v>
      </c>
      <c r="T174" s="26">
        <v>122</v>
      </c>
      <c r="U174" t="s">
        <v>301</v>
      </c>
      <c r="V174" t="s">
        <v>60</v>
      </c>
      <c r="W174" s="25">
        <v>6275500</v>
      </c>
      <c r="X174" s="26">
        <v>122</v>
      </c>
      <c r="Y174" s="25">
        <v>6275500</v>
      </c>
      <c r="Z174" s="24">
        <v>45798</v>
      </c>
      <c r="AA174"/>
      <c r="AB174"/>
      <c r="AC174" s="24">
        <v>45574</v>
      </c>
      <c r="AD174" s="24">
        <v>45798</v>
      </c>
      <c r="AE174" t="s">
        <v>765</v>
      </c>
      <c r="AF174" t="s">
        <v>766</v>
      </c>
      <c r="AG174" t="s">
        <v>174</v>
      </c>
      <c r="AH174" s="28">
        <v>6.4299999999999996E-2</v>
      </c>
      <c r="AI174" t="s">
        <v>120</v>
      </c>
      <c r="AJ174" s="24">
        <v>45673</v>
      </c>
      <c r="AK174" t="s">
        <v>301</v>
      </c>
      <c r="AL174" s="24">
        <v>45798</v>
      </c>
      <c r="AM174" t="s">
        <v>66</v>
      </c>
      <c r="AN174" t="s">
        <v>301</v>
      </c>
      <c r="AO174" t="s">
        <v>67</v>
      </c>
      <c r="AP174" t="s">
        <v>215</v>
      </c>
      <c r="AQ174" t="s">
        <v>69</v>
      </c>
      <c r="AR174" t="s">
        <v>60</v>
      </c>
      <c r="AS174" t="s">
        <v>60</v>
      </c>
      <c r="AT174" t="s">
        <v>60</v>
      </c>
      <c r="AU174" t="s">
        <v>301</v>
      </c>
    </row>
    <row r="175" spans="1:47">
      <c r="A175" t="s">
        <v>767</v>
      </c>
      <c r="B175" s="24">
        <v>45797</v>
      </c>
      <c r="C175" t="s">
        <v>58</v>
      </c>
      <c r="D175" t="s">
        <v>768</v>
      </c>
      <c r="E175" s="25">
        <v>11680000</v>
      </c>
      <c r="F175" s="26">
        <v>61</v>
      </c>
      <c r="G175" t="s">
        <v>60</v>
      </c>
      <c r="H175" t="s">
        <v>72</v>
      </c>
      <c r="I175" s="25">
        <v>11680000</v>
      </c>
      <c r="J175" t="s">
        <v>60</v>
      </c>
      <c r="K175" s="27"/>
      <c r="L175" t="s">
        <v>60</v>
      </c>
      <c r="M175" t="s">
        <v>60</v>
      </c>
      <c r="N175" t="s">
        <v>60</v>
      </c>
      <c r="O175" s="24">
        <v>45797</v>
      </c>
      <c r="P175" t="s">
        <v>86</v>
      </c>
      <c r="Q175"/>
      <c r="R175" t="s">
        <v>60</v>
      </c>
      <c r="S175" s="25">
        <v>11680000</v>
      </c>
      <c r="T175" s="26">
        <v>61</v>
      </c>
      <c r="U175" t="s">
        <v>72</v>
      </c>
      <c r="V175" t="s">
        <v>60</v>
      </c>
      <c r="W175" s="25">
        <v>11680000</v>
      </c>
      <c r="X175" s="26">
        <v>61</v>
      </c>
      <c r="Y175" s="25">
        <v>11680000</v>
      </c>
      <c r="Z175" s="24">
        <v>45797</v>
      </c>
      <c r="AA175"/>
      <c r="AB175"/>
      <c r="AC175" s="24">
        <v>45474</v>
      </c>
      <c r="AD175" s="24">
        <v>45797</v>
      </c>
      <c r="AE175" t="s">
        <v>769</v>
      </c>
      <c r="AF175" t="s">
        <v>655</v>
      </c>
      <c r="AG175" t="s">
        <v>200</v>
      </c>
      <c r="AH175" s="28">
        <v>5.5899999999999998E-2</v>
      </c>
      <c r="AI175" t="s">
        <v>65</v>
      </c>
      <c r="AJ175" s="24">
        <v>45630</v>
      </c>
      <c r="AK175" t="s">
        <v>72</v>
      </c>
      <c r="AL175" s="24">
        <v>45797</v>
      </c>
      <c r="AM175" t="s">
        <v>66</v>
      </c>
      <c r="AN175" t="s">
        <v>72</v>
      </c>
      <c r="AO175" t="s">
        <v>67</v>
      </c>
      <c r="AP175" t="s">
        <v>68</v>
      </c>
      <c r="AQ175" t="s">
        <v>69</v>
      </c>
      <c r="AR175" t="s">
        <v>60</v>
      </c>
      <c r="AS175" t="s">
        <v>60</v>
      </c>
      <c r="AT175" t="s">
        <v>60</v>
      </c>
      <c r="AU175" t="s">
        <v>72</v>
      </c>
    </row>
    <row r="176" spans="1:47">
      <c r="A176" t="s">
        <v>770</v>
      </c>
      <c r="B176" s="24">
        <v>45796</v>
      </c>
      <c r="C176" t="s">
        <v>58</v>
      </c>
      <c r="D176" t="s">
        <v>771</v>
      </c>
      <c r="E176" s="25">
        <v>14835600</v>
      </c>
      <c r="F176" s="26">
        <v>42</v>
      </c>
      <c r="G176" t="s">
        <v>60</v>
      </c>
      <c r="H176" t="s">
        <v>116</v>
      </c>
      <c r="I176" s="25">
        <v>14835600</v>
      </c>
      <c r="J176" t="s">
        <v>60</v>
      </c>
      <c r="K176" s="27"/>
      <c r="L176" t="s">
        <v>60</v>
      </c>
      <c r="M176" t="s">
        <v>60</v>
      </c>
      <c r="N176" t="s">
        <v>60</v>
      </c>
      <c r="O176" s="24">
        <v>45796</v>
      </c>
      <c r="P176" t="s">
        <v>86</v>
      </c>
      <c r="Q176"/>
      <c r="R176" t="s">
        <v>60</v>
      </c>
      <c r="S176" s="25">
        <v>14835600</v>
      </c>
      <c r="T176" s="26">
        <v>42</v>
      </c>
      <c r="U176" t="s">
        <v>116</v>
      </c>
      <c r="V176" t="s">
        <v>60</v>
      </c>
      <c r="W176" s="25">
        <v>14835600</v>
      </c>
      <c r="X176" s="26">
        <v>42</v>
      </c>
      <c r="Y176" s="25">
        <v>14835600</v>
      </c>
      <c r="Z176" s="24">
        <v>45796</v>
      </c>
      <c r="AA176"/>
      <c r="AB176"/>
      <c r="AC176" s="24">
        <v>45560</v>
      </c>
      <c r="AD176" s="24">
        <v>45796</v>
      </c>
      <c r="AE176" t="s">
        <v>772</v>
      </c>
      <c r="AF176" t="s">
        <v>773</v>
      </c>
      <c r="AG176" t="s">
        <v>169</v>
      </c>
      <c r="AH176" s="28">
        <v>6.1900000000000004E-2</v>
      </c>
      <c r="AI176" t="s">
        <v>65</v>
      </c>
      <c r="AJ176" s="24">
        <v>45721</v>
      </c>
      <c r="AK176" t="s">
        <v>116</v>
      </c>
      <c r="AL176" s="24">
        <v>45796</v>
      </c>
      <c r="AM176" t="s">
        <v>66</v>
      </c>
      <c r="AN176" t="s">
        <v>116</v>
      </c>
      <c r="AO176" t="s">
        <v>268</v>
      </c>
      <c r="AP176" t="s">
        <v>68</v>
      </c>
      <c r="AQ176" t="s">
        <v>69</v>
      </c>
      <c r="AR176" t="s">
        <v>60</v>
      </c>
      <c r="AS176" t="s">
        <v>60</v>
      </c>
      <c r="AT176" t="s">
        <v>60</v>
      </c>
      <c r="AU176" t="s">
        <v>116</v>
      </c>
    </row>
    <row r="177" spans="1:47">
      <c r="A177" t="s">
        <v>774</v>
      </c>
      <c r="B177" s="24">
        <v>45796</v>
      </c>
      <c r="C177" t="s">
        <v>58</v>
      </c>
      <c r="D177" t="s">
        <v>775</v>
      </c>
      <c r="E177" s="25">
        <v>61585100</v>
      </c>
      <c r="F177" s="26">
        <v>107</v>
      </c>
      <c r="G177" t="s">
        <v>60</v>
      </c>
      <c r="H177" t="s">
        <v>116</v>
      </c>
      <c r="I177" s="25">
        <v>61585100</v>
      </c>
      <c r="J177" t="s">
        <v>60</v>
      </c>
      <c r="K177" s="27"/>
      <c r="L177" t="s">
        <v>60</v>
      </c>
      <c r="M177" t="s">
        <v>60</v>
      </c>
      <c r="N177" t="s">
        <v>60</v>
      </c>
      <c r="O177" s="24">
        <v>45796</v>
      </c>
      <c r="P177" t="s">
        <v>86</v>
      </c>
      <c r="Q177" s="24">
        <v>45544</v>
      </c>
      <c r="R177" t="s">
        <v>60</v>
      </c>
      <c r="S177" s="25">
        <v>61585100</v>
      </c>
      <c r="T177" s="26">
        <v>107</v>
      </c>
      <c r="U177" t="s">
        <v>116</v>
      </c>
      <c r="V177" t="s">
        <v>60</v>
      </c>
      <c r="W177" s="25">
        <v>61585100</v>
      </c>
      <c r="X177" s="26">
        <v>107</v>
      </c>
      <c r="Y177" s="25">
        <v>61585100</v>
      </c>
      <c r="Z177" s="24">
        <v>45796</v>
      </c>
      <c r="AA177"/>
      <c r="AB177"/>
      <c r="AC177" s="24">
        <v>45684</v>
      </c>
      <c r="AD177" s="24">
        <v>45796</v>
      </c>
      <c r="AE177" t="s">
        <v>776</v>
      </c>
      <c r="AF177" t="s">
        <v>773</v>
      </c>
      <c r="AG177" t="s">
        <v>169</v>
      </c>
      <c r="AH177" s="28">
        <v>6.1900000000000004E-2</v>
      </c>
      <c r="AI177" t="s">
        <v>65</v>
      </c>
      <c r="AJ177" s="24">
        <v>45722</v>
      </c>
      <c r="AK177" t="s">
        <v>116</v>
      </c>
      <c r="AL177" s="24">
        <v>45796</v>
      </c>
      <c r="AM177" t="s">
        <v>66</v>
      </c>
      <c r="AN177" t="s">
        <v>116</v>
      </c>
      <c r="AO177" t="s">
        <v>268</v>
      </c>
      <c r="AP177" t="s">
        <v>68</v>
      </c>
      <c r="AQ177" t="s">
        <v>69</v>
      </c>
      <c r="AR177" t="s">
        <v>60</v>
      </c>
      <c r="AS177" t="s">
        <v>60</v>
      </c>
      <c r="AT177" t="s">
        <v>60</v>
      </c>
      <c r="AU177" t="s">
        <v>116</v>
      </c>
    </row>
    <row r="178" spans="1:47">
      <c r="A178" t="s">
        <v>777</v>
      </c>
      <c r="B178" s="24">
        <v>45793</v>
      </c>
      <c r="C178" t="s">
        <v>58</v>
      </c>
      <c r="D178" t="s">
        <v>778</v>
      </c>
      <c r="E178" s="25">
        <v>21067300</v>
      </c>
      <c r="F178" s="26">
        <v>90</v>
      </c>
      <c r="G178" t="s">
        <v>60</v>
      </c>
      <c r="H178" t="s">
        <v>85</v>
      </c>
      <c r="I178" s="25">
        <v>21067300</v>
      </c>
      <c r="J178" t="s">
        <v>60</v>
      </c>
      <c r="K178" s="27"/>
      <c r="L178" t="s">
        <v>60</v>
      </c>
      <c r="M178" t="s">
        <v>60</v>
      </c>
      <c r="N178" t="s">
        <v>60</v>
      </c>
      <c r="O178" s="24">
        <v>45793</v>
      </c>
      <c r="P178" t="s">
        <v>86</v>
      </c>
      <c r="Q178"/>
      <c r="R178" t="s">
        <v>60</v>
      </c>
      <c r="S178" s="25">
        <v>21067300</v>
      </c>
      <c r="T178" s="26">
        <v>90</v>
      </c>
      <c r="U178" t="s">
        <v>85</v>
      </c>
      <c r="V178" t="s">
        <v>60</v>
      </c>
      <c r="W178" s="25">
        <v>21067300</v>
      </c>
      <c r="X178" s="26">
        <v>90</v>
      </c>
      <c r="Y178" s="25">
        <v>21067300</v>
      </c>
      <c r="Z178" s="24">
        <v>45793</v>
      </c>
      <c r="AA178"/>
      <c r="AB178"/>
      <c r="AC178" s="24">
        <v>45590</v>
      </c>
      <c r="AD178" s="24">
        <v>45793</v>
      </c>
      <c r="AE178" t="s">
        <v>779</v>
      </c>
      <c r="AF178" t="s">
        <v>1420</v>
      </c>
      <c r="AG178" t="s">
        <v>112</v>
      </c>
      <c r="AH178" s="28">
        <v>5.8600000000000006E-2</v>
      </c>
      <c r="AI178" t="s">
        <v>65</v>
      </c>
      <c r="AJ178" s="24">
        <v>45630</v>
      </c>
      <c r="AK178" t="s">
        <v>85</v>
      </c>
      <c r="AL178" s="24">
        <v>45793</v>
      </c>
      <c r="AM178" t="s">
        <v>66</v>
      </c>
      <c r="AN178" t="s">
        <v>85</v>
      </c>
      <c r="AO178" t="s">
        <v>67</v>
      </c>
      <c r="AP178" t="s">
        <v>68</v>
      </c>
      <c r="AQ178" t="s">
        <v>69</v>
      </c>
      <c r="AR178" t="s">
        <v>60</v>
      </c>
      <c r="AS178" t="s">
        <v>60</v>
      </c>
      <c r="AT178" t="s">
        <v>60</v>
      </c>
      <c r="AU178" t="s">
        <v>85</v>
      </c>
    </row>
    <row r="179" spans="1:47">
      <c r="A179" t="s">
        <v>780</v>
      </c>
      <c r="B179" s="24">
        <v>45792</v>
      </c>
      <c r="C179" t="s">
        <v>58</v>
      </c>
      <c r="D179" t="s">
        <v>781</v>
      </c>
      <c r="E179" s="25">
        <v>13708000</v>
      </c>
      <c r="F179" s="26">
        <v>62</v>
      </c>
      <c r="G179" t="s">
        <v>60</v>
      </c>
      <c r="H179" t="s">
        <v>85</v>
      </c>
      <c r="I179" s="25">
        <v>13708000</v>
      </c>
      <c r="J179" t="s">
        <v>60</v>
      </c>
      <c r="K179" s="27"/>
      <c r="L179" t="s">
        <v>60</v>
      </c>
      <c r="M179" t="s">
        <v>60</v>
      </c>
      <c r="N179" t="s">
        <v>60</v>
      </c>
      <c r="O179" s="24">
        <v>45792</v>
      </c>
      <c r="P179" t="s">
        <v>86</v>
      </c>
      <c r="Q179" s="24">
        <v>45516</v>
      </c>
      <c r="R179" t="s">
        <v>60</v>
      </c>
      <c r="S179" s="25">
        <v>13708000</v>
      </c>
      <c r="T179" s="26">
        <v>0</v>
      </c>
      <c r="U179" t="s">
        <v>85</v>
      </c>
      <c r="V179" t="s">
        <v>60</v>
      </c>
      <c r="W179" s="25">
        <v>13708000</v>
      </c>
      <c r="X179" s="26">
        <v>62</v>
      </c>
      <c r="Y179" s="25">
        <v>13708000</v>
      </c>
      <c r="Z179" s="24">
        <v>45792</v>
      </c>
      <c r="AA179"/>
      <c r="AB179"/>
      <c r="AC179" s="24">
        <v>45609</v>
      </c>
      <c r="AD179" s="24">
        <v>45792</v>
      </c>
      <c r="AE179" t="s">
        <v>782</v>
      </c>
      <c r="AF179" t="s">
        <v>783</v>
      </c>
      <c r="AG179" t="s">
        <v>200</v>
      </c>
      <c r="AH179" s="28">
        <v>6.25E-2</v>
      </c>
      <c r="AI179" t="s">
        <v>65</v>
      </c>
      <c r="AJ179" s="24">
        <v>45713</v>
      </c>
      <c r="AK179" t="s">
        <v>85</v>
      </c>
      <c r="AL179" s="24">
        <v>45792</v>
      </c>
      <c r="AM179" t="s">
        <v>66</v>
      </c>
      <c r="AN179" t="s">
        <v>85</v>
      </c>
      <c r="AO179" t="s">
        <v>67</v>
      </c>
      <c r="AP179" t="s">
        <v>68</v>
      </c>
      <c r="AQ179" t="s">
        <v>69</v>
      </c>
      <c r="AR179" t="s">
        <v>60</v>
      </c>
      <c r="AS179" t="s">
        <v>60</v>
      </c>
      <c r="AT179" t="s">
        <v>60</v>
      </c>
      <c r="AU179" t="s">
        <v>85</v>
      </c>
    </row>
    <row r="180" spans="1:47">
      <c r="A180" t="s">
        <v>784</v>
      </c>
      <c r="B180" s="24">
        <v>45791</v>
      </c>
      <c r="C180" t="s">
        <v>58</v>
      </c>
      <c r="D180" t="s">
        <v>785</v>
      </c>
      <c r="E180" s="25">
        <v>15936000</v>
      </c>
      <c r="F180" s="26">
        <v>63</v>
      </c>
      <c r="G180" t="s">
        <v>60</v>
      </c>
      <c r="H180" t="s">
        <v>139</v>
      </c>
      <c r="I180" s="25">
        <v>15936000</v>
      </c>
      <c r="J180" t="s">
        <v>60</v>
      </c>
      <c r="K180" s="27"/>
      <c r="L180" t="s">
        <v>60</v>
      </c>
      <c r="M180" t="s">
        <v>60</v>
      </c>
      <c r="N180" t="s">
        <v>60</v>
      </c>
      <c r="O180" s="24">
        <v>45791</v>
      </c>
      <c r="P180" t="s">
        <v>86</v>
      </c>
      <c r="Q180"/>
      <c r="R180" t="s">
        <v>60</v>
      </c>
      <c r="S180" s="25">
        <v>15936000</v>
      </c>
      <c r="T180" s="26">
        <v>63</v>
      </c>
      <c r="U180" t="s">
        <v>139</v>
      </c>
      <c r="V180" t="s">
        <v>60</v>
      </c>
      <c r="W180" s="25">
        <v>15936000</v>
      </c>
      <c r="X180" s="26">
        <v>63</v>
      </c>
      <c r="Y180" s="25">
        <v>15936000</v>
      </c>
      <c r="Z180" s="24">
        <v>45791</v>
      </c>
      <c r="AA180"/>
      <c r="AB180"/>
      <c r="AC180" s="24">
        <v>45574</v>
      </c>
      <c r="AD180" s="24">
        <v>45791</v>
      </c>
      <c r="AE180" t="s">
        <v>786</v>
      </c>
      <c r="AF180" t="s">
        <v>787</v>
      </c>
      <c r="AG180" t="s">
        <v>157</v>
      </c>
      <c r="AH180" s="28">
        <v>6.2199999999999998E-2</v>
      </c>
      <c r="AI180" t="s">
        <v>65</v>
      </c>
      <c r="AJ180" s="24">
        <v>45671</v>
      </c>
      <c r="AK180" t="s">
        <v>139</v>
      </c>
      <c r="AL180" s="24">
        <v>45791</v>
      </c>
      <c r="AM180" t="s">
        <v>66</v>
      </c>
      <c r="AN180" t="s">
        <v>139</v>
      </c>
      <c r="AO180" t="s">
        <v>67</v>
      </c>
      <c r="AP180" t="s">
        <v>68</v>
      </c>
      <c r="AQ180" t="s">
        <v>69</v>
      </c>
      <c r="AR180" t="s">
        <v>60</v>
      </c>
      <c r="AS180" t="s">
        <v>60</v>
      </c>
      <c r="AT180" t="s">
        <v>60</v>
      </c>
      <c r="AU180" t="s">
        <v>139</v>
      </c>
    </row>
    <row r="181" spans="1:47">
      <c r="A181" t="s">
        <v>788</v>
      </c>
      <c r="B181" s="24">
        <v>45791</v>
      </c>
      <c r="C181" t="s">
        <v>58</v>
      </c>
      <c r="D181" t="s">
        <v>789</v>
      </c>
      <c r="E181" s="25">
        <v>26408000</v>
      </c>
      <c r="F181" s="26">
        <v>72</v>
      </c>
      <c r="G181" t="s">
        <v>60</v>
      </c>
      <c r="H181" t="s">
        <v>139</v>
      </c>
      <c r="I181" s="25">
        <v>26408000</v>
      </c>
      <c r="J181" t="s">
        <v>60</v>
      </c>
      <c r="K181" s="27"/>
      <c r="L181" t="s">
        <v>60</v>
      </c>
      <c r="M181" t="s">
        <v>60</v>
      </c>
      <c r="N181" t="s">
        <v>60</v>
      </c>
      <c r="O181" s="24">
        <v>45791</v>
      </c>
      <c r="P181" t="s">
        <v>86</v>
      </c>
      <c r="Q181"/>
      <c r="R181" t="s">
        <v>60</v>
      </c>
      <c r="S181" s="25">
        <v>26408000</v>
      </c>
      <c r="T181" s="26">
        <v>72</v>
      </c>
      <c r="U181" t="s">
        <v>139</v>
      </c>
      <c r="V181" t="s">
        <v>60</v>
      </c>
      <c r="W181" s="25">
        <v>26408000</v>
      </c>
      <c r="X181" s="26">
        <v>72</v>
      </c>
      <c r="Y181" s="25">
        <v>26408000</v>
      </c>
      <c r="Z181" s="24">
        <v>45791</v>
      </c>
      <c r="AA181"/>
      <c r="AB181"/>
      <c r="AC181" s="24">
        <v>45574</v>
      </c>
      <c r="AD181" s="24">
        <v>45791</v>
      </c>
      <c r="AE181" t="s">
        <v>790</v>
      </c>
      <c r="AF181" t="s">
        <v>791</v>
      </c>
      <c r="AG181" t="s">
        <v>157</v>
      </c>
      <c r="AH181" s="28">
        <v>6.2199999999999998E-2</v>
      </c>
      <c r="AI181" t="s">
        <v>65</v>
      </c>
      <c r="AJ181" s="24">
        <v>45671</v>
      </c>
      <c r="AK181" t="s">
        <v>139</v>
      </c>
      <c r="AL181" s="24">
        <v>45791</v>
      </c>
      <c r="AM181" t="s">
        <v>66</v>
      </c>
      <c r="AN181" t="s">
        <v>139</v>
      </c>
      <c r="AO181" t="s">
        <v>67</v>
      </c>
      <c r="AP181" t="s">
        <v>68</v>
      </c>
      <c r="AQ181" t="s">
        <v>69</v>
      </c>
      <c r="AR181" t="s">
        <v>60</v>
      </c>
      <c r="AS181" t="s">
        <v>60</v>
      </c>
      <c r="AT181" t="s">
        <v>60</v>
      </c>
      <c r="AU181" t="s">
        <v>139</v>
      </c>
    </row>
    <row r="182" spans="1:47">
      <c r="A182" t="s">
        <v>792</v>
      </c>
      <c r="B182" s="24">
        <v>45791</v>
      </c>
      <c r="C182" t="s">
        <v>58</v>
      </c>
      <c r="D182" t="s">
        <v>793</v>
      </c>
      <c r="E182" s="25">
        <v>10640000</v>
      </c>
      <c r="F182" s="26">
        <v>65</v>
      </c>
      <c r="G182" t="s">
        <v>60</v>
      </c>
      <c r="H182" t="s">
        <v>109</v>
      </c>
      <c r="I182" s="25">
        <v>10640000</v>
      </c>
      <c r="J182" t="s">
        <v>60</v>
      </c>
      <c r="K182" s="27"/>
      <c r="L182" t="s">
        <v>60</v>
      </c>
      <c r="M182" t="s">
        <v>60</v>
      </c>
      <c r="N182" t="s">
        <v>60</v>
      </c>
      <c r="O182" s="24">
        <v>45791</v>
      </c>
      <c r="P182" t="s">
        <v>86</v>
      </c>
      <c r="Q182" s="24">
        <v>45569</v>
      </c>
      <c r="R182" t="s">
        <v>60</v>
      </c>
      <c r="S182" s="25">
        <v>10640000</v>
      </c>
      <c r="T182" s="26">
        <v>65</v>
      </c>
      <c r="U182" t="s">
        <v>109</v>
      </c>
      <c r="V182" t="s">
        <v>60</v>
      </c>
      <c r="W182" s="25">
        <v>10640000</v>
      </c>
      <c r="X182" s="26">
        <v>65</v>
      </c>
      <c r="Y182" s="25">
        <v>10640000</v>
      </c>
      <c r="Z182" s="24">
        <v>45791</v>
      </c>
      <c r="AA182"/>
      <c r="AB182"/>
      <c r="AC182" s="24">
        <v>45685</v>
      </c>
      <c r="AD182" s="24">
        <v>45791</v>
      </c>
      <c r="AE182" t="s">
        <v>794</v>
      </c>
      <c r="AF182" t="s">
        <v>795</v>
      </c>
      <c r="AG182" t="s">
        <v>464</v>
      </c>
      <c r="AH182" s="28">
        <v>6.08E-2</v>
      </c>
      <c r="AI182" t="s">
        <v>65</v>
      </c>
      <c r="AJ182" s="24">
        <v>45735</v>
      </c>
      <c r="AK182" t="s">
        <v>109</v>
      </c>
      <c r="AL182" s="24">
        <v>45791</v>
      </c>
      <c r="AM182" t="s">
        <v>66</v>
      </c>
      <c r="AN182" t="s">
        <v>109</v>
      </c>
      <c r="AO182" t="s">
        <v>67</v>
      </c>
      <c r="AP182" t="s">
        <v>68</v>
      </c>
      <c r="AQ182" t="s">
        <v>69</v>
      </c>
      <c r="AR182" t="s">
        <v>60</v>
      </c>
      <c r="AS182" t="s">
        <v>60</v>
      </c>
      <c r="AT182" t="s">
        <v>60</v>
      </c>
      <c r="AU182" t="s">
        <v>109</v>
      </c>
    </row>
    <row r="183" spans="1:47">
      <c r="A183" t="s">
        <v>796</v>
      </c>
      <c r="B183" s="24">
        <v>45785</v>
      </c>
      <c r="C183" t="s">
        <v>58</v>
      </c>
      <c r="D183" t="s">
        <v>797</v>
      </c>
      <c r="E183" s="25">
        <v>9600000</v>
      </c>
      <c r="F183" s="26">
        <v>70</v>
      </c>
      <c r="G183" t="s">
        <v>60</v>
      </c>
      <c r="H183" t="s">
        <v>109</v>
      </c>
      <c r="I183" s="25">
        <v>9600000</v>
      </c>
      <c r="J183" t="s">
        <v>60</v>
      </c>
      <c r="K183" s="27"/>
      <c r="L183" t="s">
        <v>60</v>
      </c>
      <c r="M183" t="s">
        <v>60</v>
      </c>
      <c r="N183" t="s">
        <v>60</v>
      </c>
      <c r="O183" s="24">
        <v>45785</v>
      </c>
      <c r="P183" t="s">
        <v>86</v>
      </c>
      <c r="Q183" s="24">
        <v>45555</v>
      </c>
      <c r="R183" t="s">
        <v>60</v>
      </c>
      <c r="S183" s="25">
        <v>9600000</v>
      </c>
      <c r="T183" s="26">
        <v>70</v>
      </c>
      <c r="U183" t="s">
        <v>109</v>
      </c>
      <c r="V183" t="s">
        <v>60</v>
      </c>
      <c r="W183" s="25">
        <v>9600000</v>
      </c>
      <c r="X183" s="26">
        <v>70</v>
      </c>
      <c r="Y183" s="25">
        <v>9600000</v>
      </c>
      <c r="Z183" s="24">
        <v>45785</v>
      </c>
      <c r="AA183"/>
      <c r="AB183"/>
      <c r="AC183" s="24">
        <v>45679</v>
      </c>
      <c r="AD183" s="24">
        <v>45785</v>
      </c>
      <c r="AE183" t="s">
        <v>798</v>
      </c>
      <c r="AF183" t="s">
        <v>1443</v>
      </c>
      <c r="AG183" t="s">
        <v>515</v>
      </c>
      <c r="AH183" s="28">
        <v>5.7599999999999998E-2</v>
      </c>
      <c r="AI183" t="s">
        <v>65</v>
      </c>
      <c r="AJ183" s="24">
        <v>45707</v>
      </c>
      <c r="AK183" t="s">
        <v>109</v>
      </c>
      <c r="AL183" s="24">
        <v>45785</v>
      </c>
      <c r="AM183" t="s">
        <v>66</v>
      </c>
      <c r="AN183" t="s">
        <v>109</v>
      </c>
      <c r="AO183" t="s">
        <v>67</v>
      </c>
      <c r="AP183" t="s">
        <v>68</v>
      </c>
      <c r="AQ183" t="s">
        <v>69</v>
      </c>
      <c r="AR183" t="s">
        <v>60</v>
      </c>
      <c r="AS183" t="s">
        <v>60</v>
      </c>
      <c r="AT183" t="s">
        <v>60</v>
      </c>
      <c r="AU183" t="s">
        <v>109</v>
      </c>
    </row>
    <row r="184" spans="1:47">
      <c r="A184" t="s">
        <v>799</v>
      </c>
      <c r="B184" s="24">
        <v>45784</v>
      </c>
      <c r="C184" t="s">
        <v>58</v>
      </c>
      <c r="D184" t="s">
        <v>800</v>
      </c>
      <c r="E184" s="25">
        <v>13488000</v>
      </c>
      <c r="F184" s="26">
        <v>54</v>
      </c>
      <c r="G184" t="s">
        <v>60</v>
      </c>
      <c r="H184" t="s">
        <v>301</v>
      </c>
      <c r="I184" s="25">
        <v>13488000</v>
      </c>
      <c r="J184" t="s">
        <v>60</v>
      </c>
      <c r="K184" s="27"/>
      <c r="L184" t="s">
        <v>60</v>
      </c>
      <c r="M184" t="s">
        <v>60</v>
      </c>
      <c r="N184" t="s">
        <v>60</v>
      </c>
      <c r="O184" s="24">
        <v>45784</v>
      </c>
      <c r="P184" t="s">
        <v>86</v>
      </c>
      <c r="Q184" s="24">
        <v>45554</v>
      </c>
      <c r="R184" t="s">
        <v>60</v>
      </c>
      <c r="S184" s="25">
        <v>13488000</v>
      </c>
      <c r="T184" s="26">
        <v>54</v>
      </c>
      <c r="U184" t="s">
        <v>301</v>
      </c>
      <c r="V184" t="s">
        <v>60</v>
      </c>
      <c r="W184" s="25">
        <v>13488000</v>
      </c>
      <c r="X184" s="26">
        <v>54</v>
      </c>
      <c r="Y184" s="25">
        <v>13488000</v>
      </c>
      <c r="Z184" s="24">
        <v>45784</v>
      </c>
      <c r="AA184"/>
      <c r="AB184"/>
      <c r="AC184" s="24">
        <v>45674</v>
      </c>
      <c r="AD184" s="24">
        <v>45784</v>
      </c>
      <c r="AE184" t="s">
        <v>801</v>
      </c>
      <c r="AF184" t="s">
        <v>802</v>
      </c>
      <c r="AG184" t="s">
        <v>409</v>
      </c>
      <c r="AH184" s="28">
        <v>6.0499999999999998E-2</v>
      </c>
      <c r="AI184" t="s">
        <v>65</v>
      </c>
      <c r="AJ184" s="24">
        <v>45707</v>
      </c>
      <c r="AK184" t="s">
        <v>301</v>
      </c>
      <c r="AL184" s="24">
        <v>45784</v>
      </c>
      <c r="AM184" t="s">
        <v>66</v>
      </c>
      <c r="AN184" t="s">
        <v>301</v>
      </c>
      <c r="AO184" t="s">
        <v>67</v>
      </c>
      <c r="AP184" t="s">
        <v>68</v>
      </c>
      <c r="AQ184" t="s">
        <v>69</v>
      </c>
      <c r="AR184" t="s">
        <v>60</v>
      </c>
      <c r="AS184" t="s">
        <v>60</v>
      </c>
      <c r="AT184" t="s">
        <v>60</v>
      </c>
      <c r="AU184" t="s">
        <v>301</v>
      </c>
    </row>
    <row r="185" spans="1:47">
      <c r="A185" t="s">
        <v>803</v>
      </c>
      <c r="B185" s="24">
        <v>45778</v>
      </c>
      <c r="C185" t="s">
        <v>58</v>
      </c>
      <c r="D185" t="s">
        <v>804</v>
      </c>
      <c r="E185" s="25">
        <v>19700300</v>
      </c>
      <c r="F185" s="26">
        <v>64</v>
      </c>
      <c r="G185" t="s">
        <v>60</v>
      </c>
      <c r="H185" t="s">
        <v>139</v>
      </c>
      <c r="I185" s="25">
        <v>19700300</v>
      </c>
      <c r="J185" t="s">
        <v>60</v>
      </c>
      <c r="K185" s="27"/>
      <c r="L185" t="s">
        <v>60</v>
      </c>
      <c r="M185" t="s">
        <v>60</v>
      </c>
      <c r="N185" t="s">
        <v>60</v>
      </c>
      <c r="O185" s="24">
        <v>45778</v>
      </c>
      <c r="P185" t="s">
        <v>86</v>
      </c>
      <c r="Q185"/>
      <c r="R185" t="s">
        <v>60</v>
      </c>
      <c r="S185" s="25">
        <v>19700300</v>
      </c>
      <c r="T185" s="26">
        <v>64</v>
      </c>
      <c r="U185" t="s">
        <v>139</v>
      </c>
      <c r="V185" t="s">
        <v>60</v>
      </c>
      <c r="W185" s="25">
        <v>19700300</v>
      </c>
      <c r="X185" s="26">
        <v>64</v>
      </c>
      <c r="Y185" s="25">
        <v>19700300</v>
      </c>
      <c r="Z185" s="24">
        <v>45778</v>
      </c>
      <c r="AA185"/>
      <c r="AB185"/>
      <c r="AC185" s="24">
        <v>45308</v>
      </c>
      <c r="AD185" s="24">
        <v>45778</v>
      </c>
      <c r="AE185" t="s">
        <v>805</v>
      </c>
      <c r="AF185" t="s">
        <v>806</v>
      </c>
      <c r="AG185" t="s">
        <v>279</v>
      </c>
      <c r="AH185" s="28">
        <v>5.9699999999999996E-2</v>
      </c>
      <c r="AI185" t="s">
        <v>65</v>
      </c>
      <c r="AJ185" s="24">
        <v>45636</v>
      </c>
      <c r="AK185" t="s">
        <v>139</v>
      </c>
      <c r="AL185" s="24">
        <v>45778</v>
      </c>
      <c r="AM185" t="s">
        <v>66</v>
      </c>
      <c r="AN185" t="s">
        <v>139</v>
      </c>
      <c r="AO185" t="s">
        <v>67</v>
      </c>
      <c r="AP185" t="s">
        <v>68</v>
      </c>
      <c r="AQ185" t="s">
        <v>69</v>
      </c>
      <c r="AR185" t="s">
        <v>60</v>
      </c>
      <c r="AS185" t="s">
        <v>60</v>
      </c>
      <c r="AT185" t="s">
        <v>60</v>
      </c>
      <c r="AU185" t="s">
        <v>139</v>
      </c>
    </row>
    <row r="186" spans="1:47">
      <c r="A186" t="s">
        <v>807</v>
      </c>
      <c r="B186" s="24">
        <v>45776</v>
      </c>
      <c r="C186" t="s">
        <v>58</v>
      </c>
      <c r="D186" t="s">
        <v>808</v>
      </c>
      <c r="E186" s="25">
        <v>16576800</v>
      </c>
      <c r="F186" s="26">
        <v>65</v>
      </c>
      <c r="G186" t="s">
        <v>60</v>
      </c>
      <c r="H186" t="s">
        <v>177</v>
      </c>
      <c r="I186" s="25">
        <v>16576800</v>
      </c>
      <c r="J186" t="s">
        <v>60</v>
      </c>
      <c r="K186" s="27"/>
      <c r="L186" t="s">
        <v>60</v>
      </c>
      <c r="M186" t="s">
        <v>60</v>
      </c>
      <c r="N186" t="s">
        <v>60</v>
      </c>
      <c r="O186" s="24">
        <v>45776</v>
      </c>
      <c r="P186" t="s">
        <v>86</v>
      </c>
      <c r="Q186"/>
      <c r="R186" t="s">
        <v>60</v>
      </c>
      <c r="S186" s="25">
        <v>16576800</v>
      </c>
      <c r="T186" s="26">
        <v>65</v>
      </c>
      <c r="U186" t="s">
        <v>177</v>
      </c>
      <c r="V186" t="s">
        <v>60</v>
      </c>
      <c r="W186" s="25">
        <v>16576800</v>
      </c>
      <c r="X186" s="26">
        <v>65</v>
      </c>
      <c r="Y186" s="25">
        <v>16576800</v>
      </c>
      <c r="Z186" s="24">
        <v>45776</v>
      </c>
      <c r="AA186"/>
      <c r="AB186"/>
      <c r="AC186" s="24">
        <v>45440</v>
      </c>
      <c r="AD186" s="24">
        <v>45776</v>
      </c>
      <c r="AE186" t="s">
        <v>809</v>
      </c>
      <c r="AF186" t="s">
        <v>810</v>
      </c>
      <c r="AG186" t="s">
        <v>200</v>
      </c>
      <c r="AH186" s="28">
        <v>6.1200000000000004E-2</v>
      </c>
      <c r="AI186" t="s">
        <v>65</v>
      </c>
      <c r="AJ186" s="24">
        <v>45623</v>
      </c>
      <c r="AK186" t="s">
        <v>177</v>
      </c>
      <c r="AL186" s="24">
        <v>45776</v>
      </c>
      <c r="AM186" t="s">
        <v>66</v>
      </c>
      <c r="AN186" t="s">
        <v>177</v>
      </c>
      <c r="AO186" t="s">
        <v>67</v>
      </c>
      <c r="AP186" t="s">
        <v>68</v>
      </c>
      <c r="AQ186" t="s">
        <v>69</v>
      </c>
      <c r="AR186" t="s">
        <v>60</v>
      </c>
      <c r="AS186" t="s">
        <v>60</v>
      </c>
      <c r="AT186" t="s">
        <v>60</v>
      </c>
      <c r="AU186" t="s">
        <v>177</v>
      </c>
    </row>
    <row r="187" spans="1:47">
      <c r="A187" t="s">
        <v>811</v>
      </c>
      <c r="B187" s="24">
        <v>45776</v>
      </c>
      <c r="C187" t="s">
        <v>58</v>
      </c>
      <c r="D187" t="s">
        <v>812</v>
      </c>
      <c r="E187" s="25">
        <v>32640000</v>
      </c>
      <c r="F187" s="26">
        <v>64</v>
      </c>
      <c r="G187" t="s">
        <v>60</v>
      </c>
      <c r="H187" t="s">
        <v>72</v>
      </c>
      <c r="I187" s="25">
        <v>32640000</v>
      </c>
      <c r="J187" t="s">
        <v>60</v>
      </c>
      <c r="K187" s="27"/>
      <c r="L187" t="s">
        <v>60</v>
      </c>
      <c r="M187" t="s">
        <v>60</v>
      </c>
      <c r="N187" t="s">
        <v>60</v>
      </c>
      <c r="O187" s="24">
        <v>45776</v>
      </c>
      <c r="P187" t="s">
        <v>86</v>
      </c>
      <c r="Q187"/>
      <c r="R187" t="s">
        <v>60</v>
      </c>
      <c r="S187" s="25">
        <v>32640000</v>
      </c>
      <c r="T187" s="26">
        <v>64</v>
      </c>
      <c r="U187" t="s">
        <v>72</v>
      </c>
      <c r="V187" t="s">
        <v>60</v>
      </c>
      <c r="W187" s="25">
        <v>32640000</v>
      </c>
      <c r="X187" s="26">
        <v>64</v>
      </c>
      <c r="Y187" s="25">
        <v>32640000</v>
      </c>
      <c r="Z187" s="24">
        <v>45776</v>
      </c>
      <c r="AA187"/>
      <c r="AB187"/>
      <c r="AC187" s="24">
        <v>45574</v>
      </c>
      <c r="AD187" s="24">
        <v>45776</v>
      </c>
      <c r="AE187" t="s">
        <v>813</v>
      </c>
      <c r="AF187" t="s">
        <v>1440</v>
      </c>
      <c r="AG187" t="s">
        <v>126</v>
      </c>
      <c r="AH187" s="28">
        <v>6.2E-2</v>
      </c>
      <c r="AI187" t="s">
        <v>65</v>
      </c>
      <c r="AJ187" s="24">
        <v>45622</v>
      </c>
      <c r="AK187" t="s">
        <v>72</v>
      </c>
      <c r="AL187" s="24">
        <v>45776</v>
      </c>
      <c r="AM187" t="s">
        <v>66</v>
      </c>
      <c r="AN187" t="s">
        <v>72</v>
      </c>
      <c r="AO187" t="s">
        <v>67</v>
      </c>
      <c r="AP187" t="s">
        <v>68</v>
      </c>
      <c r="AQ187" t="s">
        <v>69</v>
      </c>
      <c r="AR187" t="s">
        <v>60</v>
      </c>
      <c r="AS187" t="s">
        <v>60</v>
      </c>
      <c r="AT187" t="s">
        <v>60</v>
      </c>
      <c r="AU187" t="s">
        <v>72</v>
      </c>
    </row>
    <row r="188" spans="1:47">
      <c r="A188" t="s">
        <v>814</v>
      </c>
      <c r="B188" s="24">
        <v>45776</v>
      </c>
      <c r="C188" t="s">
        <v>58</v>
      </c>
      <c r="D188" t="s">
        <v>815</v>
      </c>
      <c r="E188" s="25">
        <v>53600000</v>
      </c>
      <c r="F188" s="26">
        <v>102</v>
      </c>
      <c r="G188" t="s">
        <v>60</v>
      </c>
      <c r="H188" t="s">
        <v>72</v>
      </c>
      <c r="I188" s="25">
        <v>53600000</v>
      </c>
      <c r="J188" t="s">
        <v>60</v>
      </c>
      <c r="K188" s="27"/>
      <c r="L188" t="s">
        <v>60</v>
      </c>
      <c r="M188" t="s">
        <v>60</v>
      </c>
      <c r="N188" t="s">
        <v>60</v>
      </c>
      <c r="O188" s="24">
        <v>45776</v>
      </c>
      <c r="P188" t="s">
        <v>86</v>
      </c>
      <c r="Q188" s="24">
        <v>45469</v>
      </c>
      <c r="R188" t="s">
        <v>60</v>
      </c>
      <c r="S188" s="25">
        <v>53600000</v>
      </c>
      <c r="T188" s="26">
        <v>102</v>
      </c>
      <c r="U188" t="s">
        <v>72</v>
      </c>
      <c r="V188" t="s">
        <v>60</v>
      </c>
      <c r="W188" s="25">
        <v>53600000</v>
      </c>
      <c r="X188" s="26">
        <v>102</v>
      </c>
      <c r="Y188" s="25">
        <v>53600000</v>
      </c>
      <c r="Z188" s="24">
        <v>45776</v>
      </c>
      <c r="AA188"/>
      <c r="AB188"/>
      <c r="AC188" s="24">
        <v>45547</v>
      </c>
      <c r="AD188" s="24">
        <v>45776</v>
      </c>
      <c r="AE188" t="s">
        <v>816</v>
      </c>
      <c r="AF188" t="s">
        <v>817</v>
      </c>
      <c r="AG188" t="s">
        <v>126</v>
      </c>
      <c r="AH188" s="28">
        <v>6.2E-2</v>
      </c>
      <c r="AI188" t="s">
        <v>65</v>
      </c>
      <c r="AJ188" s="24">
        <v>45638</v>
      </c>
      <c r="AK188" t="s">
        <v>72</v>
      </c>
      <c r="AL188" s="24">
        <v>45776</v>
      </c>
      <c r="AM188" t="s">
        <v>66</v>
      </c>
      <c r="AN188" t="s">
        <v>72</v>
      </c>
      <c r="AO188" t="s">
        <v>67</v>
      </c>
      <c r="AP188" t="s">
        <v>68</v>
      </c>
      <c r="AQ188" t="s">
        <v>69</v>
      </c>
      <c r="AR188" t="s">
        <v>60</v>
      </c>
      <c r="AS188" t="s">
        <v>60</v>
      </c>
      <c r="AT188" t="s">
        <v>60</v>
      </c>
      <c r="AU188" t="s">
        <v>72</v>
      </c>
    </row>
    <row r="189" spans="1:47">
      <c r="A189" t="s">
        <v>818</v>
      </c>
      <c r="B189" s="24">
        <v>45776</v>
      </c>
      <c r="C189" t="s">
        <v>58</v>
      </c>
      <c r="D189" t="s">
        <v>819</v>
      </c>
      <c r="E189" s="25">
        <v>23040000</v>
      </c>
      <c r="F189" s="26">
        <v>66</v>
      </c>
      <c r="G189" t="s">
        <v>60</v>
      </c>
      <c r="H189" t="s">
        <v>116</v>
      </c>
      <c r="I189" s="25">
        <v>23040000</v>
      </c>
      <c r="J189" t="s">
        <v>60</v>
      </c>
      <c r="K189" s="27"/>
      <c r="L189" t="s">
        <v>60</v>
      </c>
      <c r="M189" t="s">
        <v>60</v>
      </c>
      <c r="N189" t="s">
        <v>60</v>
      </c>
      <c r="O189" s="24">
        <v>45776</v>
      </c>
      <c r="P189" t="s">
        <v>86</v>
      </c>
      <c r="Q189" s="24">
        <v>45534</v>
      </c>
      <c r="R189" t="s">
        <v>60</v>
      </c>
      <c r="S189" s="25">
        <v>23040000</v>
      </c>
      <c r="T189" s="26">
        <v>66</v>
      </c>
      <c r="U189" t="s">
        <v>116</v>
      </c>
      <c r="V189" t="s">
        <v>60</v>
      </c>
      <c r="W189" s="25">
        <v>23040000</v>
      </c>
      <c r="X189" s="26">
        <v>66</v>
      </c>
      <c r="Y189" s="25">
        <v>23040000</v>
      </c>
      <c r="Z189" s="24">
        <v>45776</v>
      </c>
      <c r="AA189"/>
      <c r="AB189"/>
      <c r="AC189" s="24">
        <v>45621</v>
      </c>
      <c r="AD189" s="24">
        <v>45776</v>
      </c>
      <c r="AE189" t="s">
        <v>820</v>
      </c>
      <c r="AF189" t="s">
        <v>821</v>
      </c>
      <c r="AG189" t="s">
        <v>279</v>
      </c>
      <c r="AH189" s="28">
        <v>6.0100000000000001E-2</v>
      </c>
      <c r="AI189" t="s">
        <v>65</v>
      </c>
      <c r="AJ189" s="24">
        <v>45679</v>
      </c>
      <c r="AK189" t="s">
        <v>116</v>
      </c>
      <c r="AL189" s="24">
        <v>45776</v>
      </c>
      <c r="AM189" t="s">
        <v>66</v>
      </c>
      <c r="AN189" t="s">
        <v>116</v>
      </c>
      <c r="AO189" t="s">
        <v>67</v>
      </c>
      <c r="AP189" t="s">
        <v>68</v>
      </c>
      <c r="AQ189" t="s">
        <v>69</v>
      </c>
      <c r="AR189" t="s">
        <v>60</v>
      </c>
      <c r="AS189" t="s">
        <v>60</v>
      </c>
      <c r="AT189" t="s">
        <v>60</v>
      </c>
      <c r="AU189" t="s">
        <v>116</v>
      </c>
    </row>
    <row r="190" spans="1:47">
      <c r="A190" t="s">
        <v>822</v>
      </c>
      <c r="B190" s="24">
        <v>45772</v>
      </c>
      <c r="C190" t="s">
        <v>58</v>
      </c>
      <c r="D190" t="s">
        <v>823</v>
      </c>
      <c r="E190" s="25">
        <v>15680000</v>
      </c>
      <c r="F190" s="26">
        <v>68</v>
      </c>
      <c r="G190" t="s">
        <v>60</v>
      </c>
      <c r="H190" t="s">
        <v>109</v>
      </c>
      <c r="I190" s="25">
        <v>15680000</v>
      </c>
      <c r="J190" t="s">
        <v>60</v>
      </c>
      <c r="K190" s="27"/>
      <c r="L190" t="s">
        <v>60</v>
      </c>
      <c r="M190" t="s">
        <v>60</v>
      </c>
      <c r="N190" t="s">
        <v>60</v>
      </c>
      <c r="O190" s="24">
        <v>45772</v>
      </c>
      <c r="P190" t="s">
        <v>86</v>
      </c>
      <c r="Q190"/>
      <c r="R190" t="s">
        <v>60</v>
      </c>
      <c r="S190" s="25">
        <v>15680000</v>
      </c>
      <c r="T190" s="26">
        <v>68</v>
      </c>
      <c r="U190" t="s">
        <v>109</v>
      </c>
      <c r="V190" t="s">
        <v>60</v>
      </c>
      <c r="W190" s="25">
        <v>15680000</v>
      </c>
      <c r="X190" s="26">
        <v>68</v>
      </c>
      <c r="Y190" s="25">
        <v>15680000</v>
      </c>
      <c r="Z190" s="24">
        <v>45772</v>
      </c>
      <c r="AA190"/>
      <c r="AB190"/>
      <c r="AC190" s="24">
        <v>45474</v>
      </c>
      <c r="AD190" s="24">
        <v>45772</v>
      </c>
      <c r="AE190" t="s">
        <v>824</v>
      </c>
      <c r="AF190" t="s">
        <v>825</v>
      </c>
      <c r="AG190" t="s">
        <v>174</v>
      </c>
      <c r="AH190" s="28">
        <v>5.6900000000000006E-2</v>
      </c>
      <c r="AI190" t="s">
        <v>65</v>
      </c>
      <c r="AJ190" s="24">
        <v>45581</v>
      </c>
      <c r="AK190" t="s">
        <v>109</v>
      </c>
      <c r="AL190" s="24">
        <v>45772</v>
      </c>
      <c r="AM190" t="s">
        <v>66</v>
      </c>
      <c r="AN190" t="s">
        <v>109</v>
      </c>
      <c r="AO190" t="s">
        <v>67</v>
      </c>
      <c r="AP190" t="s">
        <v>68</v>
      </c>
      <c r="AQ190" t="s">
        <v>69</v>
      </c>
      <c r="AR190" t="s">
        <v>60</v>
      </c>
      <c r="AS190" t="s">
        <v>60</v>
      </c>
      <c r="AT190" t="s">
        <v>60</v>
      </c>
      <c r="AU190" t="s">
        <v>109</v>
      </c>
    </row>
    <row r="191" spans="1:47">
      <c r="A191" t="s">
        <v>826</v>
      </c>
      <c r="B191" s="24">
        <v>45772</v>
      </c>
      <c r="C191" t="s">
        <v>58</v>
      </c>
      <c r="D191" t="s">
        <v>827</v>
      </c>
      <c r="E191" s="25">
        <v>14800000</v>
      </c>
      <c r="F191" s="26">
        <v>60</v>
      </c>
      <c r="G191" t="s">
        <v>60</v>
      </c>
      <c r="H191" t="s">
        <v>109</v>
      </c>
      <c r="I191" s="25">
        <v>14800000</v>
      </c>
      <c r="J191" t="s">
        <v>60</v>
      </c>
      <c r="K191" s="27"/>
      <c r="L191" t="s">
        <v>60</v>
      </c>
      <c r="M191" t="s">
        <v>60</v>
      </c>
      <c r="N191" t="s">
        <v>60</v>
      </c>
      <c r="O191" s="24">
        <v>45772</v>
      </c>
      <c r="P191" t="s">
        <v>86</v>
      </c>
      <c r="Q191"/>
      <c r="R191" t="s">
        <v>60</v>
      </c>
      <c r="S191" s="25">
        <v>14800000</v>
      </c>
      <c r="T191" s="26">
        <v>60</v>
      </c>
      <c r="U191" t="s">
        <v>109</v>
      </c>
      <c r="V191" t="s">
        <v>60</v>
      </c>
      <c r="W191" s="25">
        <v>14800000</v>
      </c>
      <c r="X191" s="26">
        <v>60</v>
      </c>
      <c r="Y191" s="25">
        <v>14800000</v>
      </c>
      <c r="Z191" s="24">
        <v>45772</v>
      </c>
      <c r="AA191"/>
      <c r="AB191"/>
      <c r="AC191" s="24">
        <v>45474</v>
      </c>
      <c r="AD191" s="24">
        <v>45772</v>
      </c>
      <c r="AE191" t="s">
        <v>828</v>
      </c>
      <c r="AF191" t="s">
        <v>829</v>
      </c>
      <c r="AG191" t="s">
        <v>174</v>
      </c>
      <c r="AH191" s="28">
        <v>5.74E-2</v>
      </c>
      <c r="AI191" t="s">
        <v>65</v>
      </c>
      <c r="AJ191" s="24">
        <v>45581</v>
      </c>
      <c r="AK191" t="s">
        <v>109</v>
      </c>
      <c r="AL191" s="24">
        <v>45772</v>
      </c>
      <c r="AM191" t="s">
        <v>66</v>
      </c>
      <c r="AN191" t="s">
        <v>109</v>
      </c>
      <c r="AO191" t="s">
        <v>67</v>
      </c>
      <c r="AP191" t="s">
        <v>68</v>
      </c>
      <c r="AQ191" t="s">
        <v>69</v>
      </c>
      <c r="AR191" t="s">
        <v>60</v>
      </c>
      <c r="AS191" t="s">
        <v>60</v>
      </c>
      <c r="AT191" t="s">
        <v>60</v>
      </c>
      <c r="AU191" t="s">
        <v>109</v>
      </c>
    </row>
    <row r="192" spans="1:47">
      <c r="A192" t="s">
        <v>830</v>
      </c>
      <c r="B192" s="24">
        <v>45772</v>
      </c>
      <c r="C192" t="s">
        <v>58</v>
      </c>
      <c r="D192" t="s">
        <v>831</v>
      </c>
      <c r="E192" s="25">
        <v>23360000</v>
      </c>
      <c r="F192" s="26">
        <v>66</v>
      </c>
      <c r="G192" t="s">
        <v>60</v>
      </c>
      <c r="H192" t="s">
        <v>109</v>
      </c>
      <c r="I192" s="25">
        <v>23360000</v>
      </c>
      <c r="J192" t="s">
        <v>60</v>
      </c>
      <c r="K192" s="27"/>
      <c r="L192" t="s">
        <v>60</v>
      </c>
      <c r="M192" t="s">
        <v>60</v>
      </c>
      <c r="N192" t="s">
        <v>60</v>
      </c>
      <c r="O192" s="24">
        <v>45772</v>
      </c>
      <c r="P192" t="s">
        <v>86</v>
      </c>
      <c r="Q192"/>
      <c r="R192" t="s">
        <v>60</v>
      </c>
      <c r="S192" s="25">
        <v>23360000</v>
      </c>
      <c r="T192" s="26">
        <v>66</v>
      </c>
      <c r="U192" t="s">
        <v>109</v>
      </c>
      <c r="V192" t="s">
        <v>60</v>
      </c>
      <c r="W192" s="25">
        <v>23360000</v>
      </c>
      <c r="X192" s="26">
        <v>66</v>
      </c>
      <c r="Y192" s="25">
        <v>23360000</v>
      </c>
      <c r="Z192" s="24">
        <v>45772</v>
      </c>
      <c r="AA192"/>
      <c r="AB192"/>
      <c r="AC192" s="24">
        <v>45474</v>
      </c>
      <c r="AD192" s="24">
        <v>45772</v>
      </c>
      <c r="AE192" t="s">
        <v>832</v>
      </c>
      <c r="AF192" t="s">
        <v>833</v>
      </c>
      <c r="AG192" t="s">
        <v>174</v>
      </c>
      <c r="AH192" s="28">
        <v>5.7500000000000002E-2</v>
      </c>
      <c r="AI192" t="s">
        <v>65</v>
      </c>
      <c r="AJ192" s="24">
        <v>45581</v>
      </c>
      <c r="AK192" t="s">
        <v>109</v>
      </c>
      <c r="AL192" s="24">
        <v>45772</v>
      </c>
      <c r="AM192" t="s">
        <v>66</v>
      </c>
      <c r="AN192" t="s">
        <v>109</v>
      </c>
      <c r="AO192" t="s">
        <v>67</v>
      </c>
      <c r="AP192" t="s">
        <v>68</v>
      </c>
      <c r="AQ192" t="s">
        <v>69</v>
      </c>
      <c r="AR192" t="s">
        <v>60</v>
      </c>
      <c r="AS192" t="s">
        <v>60</v>
      </c>
      <c r="AT192" t="s">
        <v>60</v>
      </c>
      <c r="AU192" t="s">
        <v>109</v>
      </c>
    </row>
    <row r="193" spans="1:47">
      <c r="A193" t="s">
        <v>834</v>
      </c>
      <c r="B193" s="24">
        <v>45772</v>
      </c>
      <c r="C193" t="s">
        <v>58</v>
      </c>
      <c r="D193" t="s">
        <v>835</v>
      </c>
      <c r="E193" s="25">
        <v>14160000</v>
      </c>
      <c r="F193" s="26">
        <v>60</v>
      </c>
      <c r="G193" t="s">
        <v>60</v>
      </c>
      <c r="H193" t="s">
        <v>109</v>
      </c>
      <c r="I193" s="25">
        <v>14160000</v>
      </c>
      <c r="J193" t="s">
        <v>60</v>
      </c>
      <c r="K193" s="27"/>
      <c r="L193" t="s">
        <v>60</v>
      </c>
      <c r="M193" t="s">
        <v>60</v>
      </c>
      <c r="N193" t="s">
        <v>60</v>
      </c>
      <c r="O193" s="24">
        <v>45772</v>
      </c>
      <c r="P193" t="s">
        <v>86</v>
      </c>
      <c r="Q193"/>
      <c r="R193" t="s">
        <v>60</v>
      </c>
      <c r="S193" s="25">
        <v>14160000</v>
      </c>
      <c r="T193" s="26">
        <v>60</v>
      </c>
      <c r="U193" t="s">
        <v>109</v>
      </c>
      <c r="V193" t="s">
        <v>60</v>
      </c>
      <c r="W193" s="25">
        <v>14160000</v>
      </c>
      <c r="X193" s="26">
        <v>60</v>
      </c>
      <c r="Y193" s="25">
        <v>14160000</v>
      </c>
      <c r="Z193" s="24">
        <v>45772</v>
      </c>
      <c r="AA193"/>
      <c r="AB193"/>
      <c r="AC193" s="24">
        <v>45474</v>
      </c>
      <c r="AD193" s="24">
        <v>45772</v>
      </c>
      <c r="AE193" t="s">
        <v>836</v>
      </c>
      <c r="AF193" t="s">
        <v>837</v>
      </c>
      <c r="AG193" t="s">
        <v>174</v>
      </c>
      <c r="AH193" s="28">
        <v>5.7099999999999998E-2</v>
      </c>
      <c r="AI193" t="s">
        <v>65</v>
      </c>
      <c r="AJ193" s="24">
        <v>45581</v>
      </c>
      <c r="AK193" t="s">
        <v>109</v>
      </c>
      <c r="AL193" s="24">
        <v>45772</v>
      </c>
      <c r="AM193" t="s">
        <v>66</v>
      </c>
      <c r="AN193" t="s">
        <v>109</v>
      </c>
      <c r="AO193" t="s">
        <v>67</v>
      </c>
      <c r="AP193" t="s">
        <v>68</v>
      </c>
      <c r="AQ193" t="s">
        <v>69</v>
      </c>
      <c r="AR193" t="s">
        <v>60</v>
      </c>
      <c r="AS193" t="s">
        <v>60</v>
      </c>
      <c r="AT193" t="s">
        <v>60</v>
      </c>
      <c r="AU193" t="s">
        <v>109</v>
      </c>
    </row>
    <row r="194" spans="1:47">
      <c r="A194" t="s">
        <v>838</v>
      </c>
      <c r="B194" s="24">
        <v>45771</v>
      </c>
      <c r="C194" t="s">
        <v>114</v>
      </c>
      <c r="D194" t="s">
        <v>839</v>
      </c>
      <c r="E194" s="25">
        <v>10978000</v>
      </c>
      <c r="F194" s="26">
        <v>111</v>
      </c>
      <c r="G194" t="s">
        <v>60</v>
      </c>
      <c r="H194" t="s">
        <v>116</v>
      </c>
      <c r="I194" s="25">
        <v>10978000</v>
      </c>
      <c r="J194" t="s">
        <v>60</v>
      </c>
      <c r="K194" s="27"/>
      <c r="L194" t="s">
        <v>60</v>
      </c>
      <c r="M194" t="s">
        <v>60</v>
      </c>
      <c r="N194" t="s">
        <v>60</v>
      </c>
      <c r="O194" s="24">
        <v>45771</v>
      </c>
      <c r="P194" t="s">
        <v>117</v>
      </c>
      <c r="Q194"/>
      <c r="R194" t="s">
        <v>60</v>
      </c>
      <c r="S194" s="25">
        <v>10978000</v>
      </c>
      <c r="T194" s="26">
        <v>56</v>
      </c>
      <c r="U194" t="s">
        <v>116</v>
      </c>
      <c r="V194" t="s">
        <v>60</v>
      </c>
      <c r="W194" s="25">
        <v>10978000</v>
      </c>
      <c r="X194" s="26">
        <v>111</v>
      </c>
      <c r="Y194" s="25">
        <v>10978000</v>
      </c>
      <c r="Z194" s="24">
        <v>45771</v>
      </c>
      <c r="AA194"/>
      <c r="AB194"/>
      <c r="AC194" s="24">
        <v>45547</v>
      </c>
      <c r="AD194" s="24">
        <v>45771</v>
      </c>
      <c r="AE194" t="s">
        <v>840</v>
      </c>
      <c r="AF194" t="s">
        <v>841</v>
      </c>
      <c r="AG194" t="s">
        <v>187</v>
      </c>
      <c r="AH194" s="28">
        <v>6.4699999999999994E-2</v>
      </c>
      <c r="AI194" t="s">
        <v>120</v>
      </c>
      <c r="AJ194" s="24">
        <v>45622</v>
      </c>
      <c r="AK194" t="s">
        <v>116</v>
      </c>
      <c r="AL194" s="24">
        <v>45771</v>
      </c>
      <c r="AM194" t="s">
        <v>66</v>
      </c>
      <c r="AN194" t="s">
        <v>116</v>
      </c>
      <c r="AO194" t="s">
        <v>67</v>
      </c>
      <c r="AP194" t="s">
        <v>121</v>
      </c>
      <c r="AQ194" t="s">
        <v>69</v>
      </c>
      <c r="AR194" t="s">
        <v>60</v>
      </c>
      <c r="AS194" t="s">
        <v>60</v>
      </c>
      <c r="AT194" t="s">
        <v>60</v>
      </c>
      <c r="AU194" t="s">
        <v>116</v>
      </c>
    </row>
    <row r="195" spans="1:47">
      <c r="A195" t="s">
        <v>842</v>
      </c>
      <c r="B195" s="24">
        <v>45771</v>
      </c>
      <c r="C195" t="s">
        <v>58</v>
      </c>
      <c r="D195" t="s">
        <v>843</v>
      </c>
      <c r="E195" s="25">
        <v>13200000</v>
      </c>
      <c r="F195" s="26">
        <v>42</v>
      </c>
      <c r="G195" t="s">
        <v>60</v>
      </c>
      <c r="H195" t="s">
        <v>116</v>
      </c>
      <c r="I195" s="25">
        <v>13200000</v>
      </c>
      <c r="J195" t="s">
        <v>60</v>
      </c>
      <c r="K195" s="27"/>
      <c r="L195" t="s">
        <v>60</v>
      </c>
      <c r="M195" t="s">
        <v>60</v>
      </c>
      <c r="N195" t="s">
        <v>60</v>
      </c>
      <c r="O195" s="24">
        <v>45771</v>
      </c>
      <c r="P195" t="s">
        <v>86</v>
      </c>
      <c r="Q195" s="24">
        <v>45509</v>
      </c>
      <c r="R195" t="s">
        <v>60</v>
      </c>
      <c r="S195" s="25">
        <v>13200000</v>
      </c>
      <c r="T195" s="26">
        <v>42</v>
      </c>
      <c r="U195" t="s">
        <v>116</v>
      </c>
      <c r="V195" t="s">
        <v>60</v>
      </c>
      <c r="W195" s="25">
        <v>13200000</v>
      </c>
      <c r="X195" s="26">
        <v>42</v>
      </c>
      <c r="Y195" s="25">
        <v>13200000</v>
      </c>
      <c r="Z195" s="24">
        <v>45771</v>
      </c>
      <c r="AA195"/>
      <c r="AB195"/>
      <c r="AC195" s="24">
        <v>45621</v>
      </c>
      <c r="AD195" s="24">
        <v>45771</v>
      </c>
      <c r="AE195" t="s">
        <v>844</v>
      </c>
      <c r="AF195" t="s">
        <v>845</v>
      </c>
      <c r="AG195" t="s">
        <v>846</v>
      </c>
      <c r="AH195" s="28">
        <v>5.8899999999999994E-2</v>
      </c>
      <c r="AI195" t="s">
        <v>65</v>
      </c>
      <c r="AJ195" s="24">
        <v>45685</v>
      </c>
      <c r="AK195" t="s">
        <v>116</v>
      </c>
      <c r="AL195" s="24">
        <v>45771</v>
      </c>
      <c r="AM195" t="s">
        <v>66</v>
      </c>
      <c r="AN195" t="s">
        <v>116</v>
      </c>
      <c r="AO195" t="s">
        <v>268</v>
      </c>
      <c r="AP195" t="s">
        <v>68</v>
      </c>
      <c r="AQ195" t="s">
        <v>69</v>
      </c>
      <c r="AR195" t="s">
        <v>60</v>
      </c>
      <c r="AS195" t="s">
        <v>60</v>
      </c>
      <c r="AT195" t="s">
        <v>60</v>
      </c>
      <c r="AU195" t="s">
        <v>116</v>
      </c>
    </row>
    <row r="196" spans="1:47">
      <c r="A196" t="s">
        <v>847</v>
      </c>
      <c r="B196" s="24">
        <v>45771</v>
      </c>
      <c r="C196" t="s">
        <v>58</v>
      </c>
      <c r="D196" t="s">
        <v>848</v>
      </c>
      <c r="E196" s="25">
        <v>12560000</v>
      </c>
      <c r="F196" s="26">
        <v>32</v>
      </c>
      <c r="G196" t="s">
        <v>60</v>
      </c>
      <c r="H196" t="s">
        <v>116</v>
      </c>
      <c r="I196" s="25">
        <v>12560000</v>
      </c>
      <c r="J196" t="s">
        <v>60</v>
      </c>
      <c r="K196" s="27"/>
      <c r="L196" t="s">
        <v>60</v>
      </c>
      <c r="M196" t="s">
        <v>60</v>
      </c>
      <c r="N196" t="s">
        <v>60</v>
      </c>
      <c r="O196" s="24">
        <v>45771</v>
      </c>
      <c r="P196" t="s">
        <v>86</v>
      </c>
      <c r="Q196" s="24">
        <v>45509</v>
      </c>
      <c r="R196" t="s">
        <v>60</v>
      </c>
      <c r="S196" s="25">
        <v>12560000</v>
      </c>
      <c r="T196" s="26">
        <v>32</v>
      </c>
      <c r="U196" t="s">
        <v>116</v>
      </c>
      <c r="V196" t="s">
        <v>60</v>
      </c>
      <c r="W196" s="25">
        <v>12560000</v>
      </c>
      <c r="X196" s="26">
        <v>32</v>
      </c>
      <c r="Y196" s="25">
        <v>12560000</v>
      </c>
      <c r="Z196" s="24">
        <v>45771</v>
      </c>
      <c r="AA196"/>
      <c r="AB196"/>
      <c r="AC196" s="24">
        <v>45621</v>
      </c>
      <c r="AD196" s="24">
        <v>45771</v>
      </c>
      <c r="AE196" t="s">
        <v>849</v>
      </c>
      <c r="AF196" t="s">
        <v>850</v>
      </c>
      <c r="AG196" t="s">
        <v>846</v>
      </c>
      <c r="AH196" s="28">
        <v>5.8899999999999994E-2</v>
      </c>
      <c r="AI196" t="s">
        <v>65</v>
      </c>
      <c r="AJ196" s="24">
        <v>45685</v>
      </c>
      <c r="AK196" t="s">
        <v>116</v>
      </c>
      <c r="AL196" s="24">
        <v>45771</v>
      </c>
      <c r="AM196" t="s">
        <v>66</v>
      </c>
      <c r="AN196" t="s">
        <v>116</v>
      </c>
      <c r="AO196" t="s">
        <v>268</v>
      </c>
      <c r="AP196" t="s">
        <v>68</v>
      </c>
      <c r="AQ196" t="s">
        <v>69</v>
      </c>
      <c r="AR196" t="s">
        <v>60</v>
      </c>
      <c r="AS196" t="s">
        <v>60</v>
      </c>
      <c r="AT196" t="s">
        <v>60</v>
      </c>
      <c r="AU196" t="s">
        <v>116</v>
      </c>
    </row>
    <row r="197" spans="1:47">
      <c r="A197" t="s">
        <v>851</v>
      </c>
      <c r="B197" s="24">
        <v>45771</v>
      </c>
      <c r="C197" t="s">
        <v>58</v>
      </c>
      <c r="D197" t="s">
        <v>852</v>
      </c>
      <c r="E197" s="25">
        <v>23840000</v>
      </c>
      <c r="F197" s="26">
        <v>62</v>
      </c>
      <c r="G197" t="s">
        <v>60</v>
      </c>
      <c r="H197" t="s">
        <v>116</v>
      </c>
      <c r="I197" s="25">
        <v>23840000</v>
      </c>
      <c r="J197" t="s">
        <v>60</v>
      </c>
      <c r="K197" s="27"/>
      <c r="L197" t="s">
        <v>60</v>
      </c>
      <c r="M197" t="s">
        <v>60</v>
      </c>
      <c r="N197" t="s">
        <v>60</v>
      </c>
      <c r="O197" s="24">
        <v>45771</v>
      </c>
      <c r="P197" t="s">
        <v>86</v>
      </c>
      <c r="Q197" s="24">
        <v>45509</v>
      </c>
      <c r="R197" t="s">
        <v>60</v>
      </c>
      <c r="S197" s="25">
        <v>23840000</v>
      </c>
      <c r="T197" s="26">
        <v>62</v>
      </c>
      <c r="U197" t="s">
        <v>116</v>
      </c>
      <c r="V197" t="s">
        <v>60</v>
      </c>
      <c r="W197" s="25">
        <v>23840000</v>
      </c>
      <c r="X197" s="26">
        <v>62</v>
      </c>
      <c r="Y197" s="25">
        <v>23840000</v>
      </c>
      <c r="Z197" s="24">
        <v>45771</v>
      </c>
      <c r="AA197"/>
      <c r="AB197"/>
      <c r="AC197" s="24">
        <v>45621</v>
      </c>
      <c r="AD197" s="24">
        <v>45771</v>
      </c>
      <c r="AE197" t="s">
        <v>853</v>
      </c>
      <c r="AF197" t="s">
        <v>845</v>
      </c>
      <c r="AG197" t="s">
        <v>846</v>
      </c>
      <c r="AH197" s="28">
        <v>5.8899999999999994E-2</v>
      </c>
      <c r="AI197" t="s">
        <v>65</v>
      </c>
      <c r="AJ197" s="24">
        <v>45685</v>
      </c>
      <c r="AK197" t="s">
        <v>116</v>
      </c>
      <c r="AL197" s="24">
        <v>45771</v>
      </c>
      <c r="AM197" t="s">
        <v>66</v>
      </c>
      <c r="AN197" t="s">
        <v>116</v>
      </c>
      <c r="AO197" t="s">
        <v>268</v>
      </c>
      <c r="AP197" t="s">
        <v>68</v>
      </c>
      <c r="AQ197" t="s">
        <v>69</v>
      </c>
      <c r="AR197" t="s">
        <v>60</v>
      </c>
      <c r="AS197" t="s">
        <v>60</v>
      </c>
      <c r="AT197" t="s">
        <v>60</v>
      </c>
      <c r="AU197" t="s">
        <v>116</v>
      </c>
    </row>
    <row r="198" spans="1:47">
      <c r="A198" t="s">
        <v>854</v>
      </c>
      <c r="B198" s="24">
        <v>45771</v>
      </c>
      <c r="C198" t="s">
        <v>58</v>
      </c>
      <c r="D198" t="s">
        <v>855</v>
      </c>
      <c r="E198" s="25">
        <v>21200000</v>
      </c>
      <c r="F198" s="26">
        <v>51</v>
      </c>
      <c r="G198" t="s">
        <v>60</v>
      </c>
      <c r="H198" t="s">
        <v>116</v>
      </c>
      <c r="I198" s="25">
        <v>21200000</v>
      </c>
      <c r="J198" t="s">
        <v>60</v>
      </c>
      <c r="K198" s="27"/>
      <c r="L198" t="s">
        <v>60</v>
      </c>
      <c r="M198" t="s">
        <v>60</v>
      </c>
      <c r="N198" t="s">
        <v>60</v>
      </c>
      <c r="O198" s="24">
        <v>45771</v>
      </c>
      <c r="P198" t="s">
        <v>86</v>
      </c>
      <c r="Q198" s="24">
        <v>45509</v>
      </c>
      <c r="R198" t="s">
        <v>60</v>
      </c>
      <c r="S198" s="25">
        <v>21200000</v>
      </c>
      <c r="T198" s="26">
        <v>51</v>
      </c>
      <c r="U198" t="s">
        <v>116</v>
      </c>
      <c r="V198" t="s">
        <v>60</v>
      </c>
      <c r="W198" s="25">
        <v>21200000</v>
      </c>
      <c r="X198" s="26">
        <v>51</v>
      </c>
      <c r="Y198" s="25">
        <v>21200000</v>
      </c>
      <c r="Z198" s="24">
        <v>45771</v>
      </c>
      <c r="AA198"/>
      <c r="AB198"/>
      <c r="AC198" s="24">
        <v>45621</v>
      </c>
      <c r="AD198" s="24">
        <v>45771</v>
      </c>
      <c r="AE198" t="s">
        <v>856</v>
      </c>
      <c r="AF198" t="s">
        <v>857</v>
      </c>
      <c r="AG198" t="s">
        <v>846</v>
      </c>
      <c r="AH198" s="28">
        <v>5.8899999999999994E-2</v>
      </c>
      <c r="AI198" t="s">
        <v>65</v>
      </c>
      <c r="AJ198" s="24">
        <v>45685</v>
      </c>
      <c r="AK198" t="s">
        <v>116</v>
      </c>
      <c r="AL198" s="24">
        <v>45771</v>
      </c>
      <c r="AM198" t="s">
        <v>66</v>
      </c>
      <c r="AN198" t="s">
        <v>116</v>
      </c>
      <c r="AO198" t="s">
        <v>268</v>
      </c>
      <c r="AP198" t="s">
        <v>68</v>
      </c>
      <c r="AQ198" t="s">
        <v>69</v>
      </c>
      <c r="AR198" t="s">
        <v>60</v>
      </c>
      <c r="AS198" t="s">
        <v>60</v>
      </c>
      <c r="AT198" t="s">
        <v>60</v>
      </c>
      <c r="AU198" t="s">
        <v>116</v>
      </c>
    </row>
    <row r="199" spans="1:47">
      <c r="A199" t="s">
        <v>858</v>
      </c>
      <c r="B199" s="24">
        <v>45769</v>
      </c>
      <c r="C199" t="s">
        <v>58</v>
      </c>
      <c r="D199" t="s">
        <v>859</v>
      </c>
      <c r="E199" s="25">
        <v>15216000</v>
      </c>
      <c r="F199" s="26">
        <v>109</v>
      </c>
      <c r="G199" t="s">
        <v>60</v>
      </c>
      <c r="H199" t="s">
        <v>109</v>
      </c>
      <c r="I199" s="25">
        <v>15216000</v>
      </c>
      <c r="J199" t="s">
        <v>60</v>
      </c>
      <c r="K199" s="27"/>
      <c r="L199" t="s">
        <v>60</v>
      </c>
      <c r="M199" t="s">
        <v>60</v>
      </c>
      <c r="N199" t="s">
        <v>60</v>
      </c>
      <c r="O199" s="24">
        <v>45769</v>
      </c>
      <c r="P199" t="s">
        <v>86</v>
      </c>
      <c r="Q199" s="24">
        <v>45534</v>
      </c>
      <c r="R199" t="s">
        <v>60</v>
      </c>
      <c r="S199" s="25">
        <v>15216000</v>
      </c>
      <c r="T199" s="26">
        <v>109</v>
      </c>
      <c r="U199" t="s">
        <v>109</v>
      </c>
      <c r="V199" t="s">
        <v>60</v>
      </c>
      <c r="W199" s="25">
        <v>15216000</v>
      </c>
      <c r="X199" s="26">
        <v>109</v>
      </c>
      <c r="Y199" s="25">
        <v>15216000</v>
      </c>
      <c r="Z199" s="24">
        <v>45769</v>
      </c>
      <c r="AA199"/>
      <c r="AB199"/>
      <c r="AC199" s="24">
        <v>45621</v>
      </c>
      <c r="AD199" s="24">
        <v>45769</v>
      </c>
      <c r="AE199" t="s">
        <v>860</v>
      </c>
      <c r="AF199" t="s">
        <v>861</v>
      </c>
      <c r="AG199" t="s">
        <v>583</v>
      </c>
      <c r="AH199" s="28">
        <v>5.6799999999999996E-2</v>
      </c>
      <c r="AI199" t="s">
        <v>65</v>
      </c>
      <c r="AJ199" s="24">
        <v>45672</v>
      </c>
      <c r="AK199" t="s">
        <v>109</v>
      </c>
      <c r="AL199" s="24">
        <v>45769</v>
      </c>
      <c r="AM199" t="s">
        <v>66</v>
      </c>
      <c r="AN199" t="s">
        <v>109</v>
      </c>
      <c r="AO199" t="s">
        <v>67</v>
      </c>
      <c r="AP199" t="s">
        <v>68</v>
      </c>
      <c r="AQ199" t="s">
        <v>69</v>
      </c>
      <c r="AR199" t="s">
        <v>60</v>
      </c>
      <c r="AS199" t="s">
        <v>60</v>
      </c>
      <c r="AT199" t="s">
        <v>60</v>
      </c>
      <c r="AU199" t="s">
        <v>109</v>
      </c>
    </row>
    <row r="200" spans="1:47">
      <c r="A200" t="s">
        <v>862</v>
      </c>
      <c r="B200" s="24">
        <v>45768</v>
      </c>
      <c r="C200" t="s">
        <v>58</v>
      </c>
      <c r="D200" t="s">
        <v>863</v>
      </c>
      <c r="E200" s="25">
        <v>18937400</v>
      </c>
      <c r="F200" s="26">
        <v>62</v>
      </c>
      <c r="G200" t="s">
        <v>60</v>
      </c>
      <c r="H200" t="s">
        <v>286</v>
      </c>
      <c r="I200" s="25">
        <v>18937400</v>
      </c>
      <c r="J200" t="s">
        <v>60</v>
      </c>
      <c r="K200" s="27"/>
      <c r="L200" t="s">
        <v>60</v>
      </c>
      <c r="M200" t="s">
        <v>60</v>
      </c>
      <c r="N200" t="s">
        <v>60</v>
      </c>
      <c r="O200" s="24">
        <v>45768</v>
      </c>
      <c r="P200" t="s">
        <v>86</v>
      </c>
      <c r="Q200"/>
      <c r="R200" t="s">
        <v>60</v>
      </c>
      <c r="S200" s="25">
        <v>18937400</v>
      </c>
      <c r="T200" s="26">
        <v>62</v>
      </c>
      <c r="U200" t="s">
        <v>286</v>
      </c>
      <c r="V200" t="s">
        <v>60</v>
      </c>
      <c r="W200" s="25">
        <v>18937400</v>
      </c>
      <c r="X200" s="26">
        <v>62</v>
      </c>
      <c r="Y200" s="25">
        <v>18937400</v>
      </c>
      <c r="Z200" s="24">
        <v>45768</v>
      </c>
      <c r="AA200"/>
      <c r="AB200"/>
      <c r="AC200" s="24">
        <v>45358</v>
      </c>
      <c r="AD200" s="24">
        <v>45768</v>
      </c>
      <c r="AE200" t="s">
        <v>864</v>
      </c>
      <c r="AF200" t="s">
        <v>468</v>
      </c>
      <c r="AG200" t="s">
        <v>220</v>
      </c>
      <c r="AH200" s="28">
        <v>5.9000000000000004E-2</v>
      </c>
      <c r="AI200" t="s">
        <v>65</v>
      </c>
      <c r="AJ200" s="24">
        <v>45568</v>
      </c>
      <c r="AK200" t="s">
        <v>286</v>
      </c>
      <c r="AL200" s="24">
        <v>45768</v>
      </c>
      <c r="AM200" t="s">
        <v>66</v>
      </c>
      <c r="AN200" t="s">
        <v>286</v>
      </c>
      <c r="AO200" t="s">
        <v>67</v>
      </c>
      <c r="AP200" t="s">
        <v>68</v>
      </c>
      <c r="AQ200" t="s">
        <v>69</v>
      </c>
      <c r="AR200" t="s">
        <v>60</v>
      </c>
      <c r="AS200" t="s">
        <v>60</v>
      </c>
      <c r="AT200" t="s">
        <v>60</v>
      </c>
      <c r="AU200" t="s">
        <v>286</v>
      </c>
    </row>
    <row r="201" spans="1:47">
      <c r="A201" t="s">
        <v>865</v>
      </c>
      <c r="B201" s="24">
        <v>45764</v>
      </c>
      <c r="C201" t="s">
        <v>58</v>
      </c>
      <c r="D201" t="s">
        <v>866</v>
      </c>
      <c r="E201" s="25">
        <v>11645000</v>
      </c>
      <c r="F201" s="26">
        <v>225</v>
      </c>
      <c r="G201" t="s">
        <v>60</v>
      </c>
      <c r="H201" t="s">
        <v>172</v>
      </c>
      <c r="I201" s="25">
        <v>11645000</v>
      </c>
      <c r="J201" t="s">
        <v>60</v>
      </c>
      <c r="K201" s="27"/>
      <c r="L201" t="s">
        <v>60</v>
      </c>
      <c r="M201" t="s">
        <v>60</v>
      </c>
      <c r="N201" t="s">
        <v>60</v>
      </c>
      <c r="O201" s="24">
        <v>45764</v>
      </c>
      <c r="P201" t="s">
        <v>117</v>
      </c>
      <c r="Q201"/>
      <c r="R201" t="s">
        <v>60</v>
      </c>
      <c r="S201" s="25">
        <v>11645000</v>
      </c>
      <c r="T201" s="26">
        <v>92</v>
      </c>
      <c r="U201" t="s">
        <v>172</v>
      </c>
      <c r="V201" t="s">
        <v>60</v>
      </c>
      <c r="W201" s="25">
        <v>11645000</v>
      </c>
      <c r="X201" s="26">
        <v>225</v>
      </c>
      <c r="Y201" s="25">
        <v>11645000</v>
      </c>
      <c r="Z201" s="24">
        <v>45764</v>
      </c>
      <c r="AA201"/>
      <c r="AB201"/>
      <c r="AC201" s="24">
        <v>45448</v>
      </c>
      <c r="AD201" s="24">
        <v>45764</v>
      </c>
      <c r="AE201" t="s">
        <v>867</v>
      </c>
      <c r="AF201" t="s">
        <v>868</v>
      </c>
      <c r="AG201" t="s">
        <v>200</v>
      </c>
      <c r="AH201" s="28">
        <v>5.7500000000000002E-2</v>
      </c>
      <c r="AI201" t="s">
        <v>120</v>
      </c>
      <c r="AJ201" s="24">
        <v>45649</v>
      </c>
      <c r="AK201" t="s">
        <v>172</v>
      </c>
      <c r="AL201" s="24">
        <v>45764</v>
      </c>
      <c r="AM201" t="s">
        <v>66</v>
      </c>
      <c r="AN201" t="s">
        <v>172</v>
      </c>
      <c r="AO201" t="s">
        <v>67</v>
      </c>
      <c r="AP201" t="s">
        <v>68</v>
      </c>
      <c r="AQ201" t="s">
        <v>69</v>
      </c>
      <c r="AR201" t="s">
        <v>60</v>
      </c>
      <c r="AS201" t="s">
        <v>60</v>
      </c>
      <c r="AT201" t="s">
        <v>60</v>
      </c>
      <c r="AU201" t="s">
        <v>172</v>
      </c>
    </row>
    <row r="202" spans="1:47">
      <c r="A202" t="s">
        <v>869</v>
      </c>
      <c r="B202" s="24">
        <v>45763</v>
      </c>
      <c r="C202" t="s">
        <v>114</v>
      </c>
      <c r="D202" t="s">
        <v>870</v>
      </c>
      <c r="E202" s="25">
        <v>14958400</v>
      </c>
      <c r="F202" s="26">
        <v>198</v>
      </c>
      <c r="G202" t="s">
        <v>60</v>
      </c>
      <c r="H202" t="s">
        <v>129</v>
      </c>
      <c r="I202" s="25">
        <v>14958400</v>
      </c>
      <c r="J202" t="s">
        <v>60</v>
      </c>
      <c r="K202" s="27"/>
      <c r="L202" t="s">
        <v>60</v>
      </c>
      <c r="M202" t="s">
        <v>60</v>
      </c>
      <c r="N202" t="s">
        <v>60</v>
      </c>
      <c r="O202" s="24">
        <v>45763</v>
      </c>
      <c r="P202" t="s">
        <v>117</v>
      </c>
      <c r="Q202"/>
      <c r="R202" t="s">
        <v>60</v>
      </c>
      <c r="S202" s="25">
        <v>14958400</v>
      </c>
      <c r="T202" s="26">
        <v>99</v>
      </c>
      <c r="U202" t="s">
        <v>129</v>
      </c>
      <c r="V202" t="s">
        <v>60</v>
      </c>
      <c r="W202" s="25">
        <v>14958400</v>
      </c>
      <c r="X202" s="26">
        <v>198</v>
      </c>
      <c r="Y202" s="25">
        <v>14958400</v>
      </c>
      <c r="Z202" s="24">
        <v>45763</v>
      </c>
      <c r="AA202"/>
      <c r="AB202"/>
      <c r="AC202" s="24">
        <v>45554</v>
      </c>
      <c r="AD202" s="24">
        <v>45763</v>
      </c>
      <c r="AE202" t="s">
        <v>871</v>
      </c>
      <c r="AF202" t="s">
        <v>872</v>
      </c>
      <c r="AG202" t="s">
        <v>450</v>
      </c>
      <c r="AH202" s="28">
        <v>6.3500000000000001E-2</v>
      </c>
      <c r="AI202" t="s">
        <v>120</v>
      </c>
      <c r="AJ202" s="24">
        <v>45638</v>
      </c>
      <c r="AK202" t="s">
        <v>129</v>
      </c>
      <c r="AL202" s="24">
        <v>45763</v>
      </c>
      <c r="AM202" t="s">
        <v>66</v>
      </c>
      <c r="AN202" t="s">
        <v>129</v>
      </c>
      <c r="AO202" t="s">
        <v>67</v>
      </c>
      <c r="AP202" t="s">
        <v>121</v>
      </c>
      <c r="AQ202" t="s">
        <v>69</v>
      </c>
      <c r="AR202" t="s">
        <v>60</v>
      </c>
      <c r="AS202" t="s">
        <v>60</v>
      </c>
      <c r="AT202" t="s">
        <v>60</v>
      </c>
      <c r="AU202" t="s">
        <v>129</v>
      </c>
    </row>
    <row r="203" spans="1:47">
      <c r="A203" t="s">
        <v>873</v>
      </c>
      <c r="B203" s="24">
        <v>45757</v>
      </c>
      <c r="C203" t="s">
        <v>58</v>
      </c>
      <c r="D203" t="s">
        <v>874</v>
      </c>
      <c r="E203" s="25">
        <v>15031600</v>
      </c>
      <c r="F203" s="26">
        <v>70</v>
      </c>
      <c r="G203" t="s">
        <v>60</v>
      </c>
      <c r="H203" t="s">
        <v>172</v>
      </c>
      <c r="I203" s="25">
        <v>15031600</v>
      </c>
      <c r="J203" t="s">
        <v>60</v>
      </c>
      <c r="K203" s="27"/>
      <c r="L203" t="s">
        <v>60</v>
      </c>
      <c r="M203" t="s">
        <v>60</v>
      </c>
      <c r="N203" t="s">
        <v>60</v>
      </c>
      <c r="O203" s="24">
        <v>45757</v>
      </c>
      <c r="P203" t="s">
        <v>86</v>
      </c>
      <c r="Q203" s="24">
        <v>45617</v>
      </c>
      <c r="R203" t="s">
        <v>60</v>
      </c>
      <c r="S203" s="25">
        <v>15031600</v>
      </c>
      <c r="T203" s="26">
        <v>70</v>
      </c>
      <c r="U203" t="s">
        <v>172</v>
      </c>
      <c r="V203" t="s">
        <v>60</v>
      </c>
      <c r="W203" s="25">
        <v>15031600</v>
      </c>
      <c r="X203" s="26">
        <v>70</v>
      </c>
      <c r="Y203" s="25">
        <v>15031600</v>
      </c>
      <c r="Z203" s="24">
        <v>45757</v>
      </c>
      <c r="AA203"/>
      <c r="AB203"/>
      <c r="AC203" s="24">
        <v>45293</v>
      </c>
      <c r="AD203" s="24">
        <v>45757</v>
      </c>
      <c r="AE203" t="s">
        <v>875</v>
      </c>
      <c r="AF203" t="s">
        <v>876</v>
      </c>
      <c r="AG203" t="s">
        <v>213</v>
      </c>
      <c r="AH203" s="28">
        <v>5.8799999999999998E-2</v>
      </c>
      <c r="AI203" t="s">
        <v>65</v>
      </c>
      <c r="AJ203" s="24">
        <v>45685</v>
      </c>
      <c r="AK203" t="s">
        <v>172</v>
      </c>
      <c r="AL203" s="24">
        <v>45757</v>
      </c>
      <c r="AM203" t="s">
        <v>66</v>
      </c>
      <c r="AN203" t="s">
        <v>172</v>
      </c>
      <c r="AO203" t="s">
        <v>67</v>
      </c>
      <c r="AP203" t="s">
        <v>68</v>
      </c>
      <c r="AQ203" t="s">
        <v>69</v>
      </c>
      <c r="AR203" t="s">
        <v>60</v>
      </c>
      <c r="AS203" t="s">
        <v>60</v>
      </c>
      <c r="AT203" t="s">
        <v>60</v>
      </c>
      <c r="AU203" t="s">
        <v>172</v>
      </c>
    </row>
    <row r="204" spans="1:47">
      <c r="A204" t="s">
        <v>877</v>
      </c>
      <c r="B204" s="24">
        <v>45757</v>
      </c>
      <c r="C204" t="s">
        <v>58</v>
      </c>
      <c r="D204" t="s">
        <v>878</v>
      </c>
      <c r="E204" s="25">
        <v>2296600</v>
      </c>
      <c r="F204" s="26">
        <v>14</v>
      </c>
      <c r="G204" t="s">
        <v>60</v>
      </c>
      <c r="H204" t="s">
        <v>488</v>
      </c>
      <c r="I204" s="25">
        <v>2296600</v>
      </c>
      <c r="J204" t="s">
        <v>60</v>
      </c>
      <c r="K204" s="27"/>
      <c r="L204" t="s">
        <v>60</v>
      </c>
      <c r="M204" t="s">
        <v>60</v>
      </c>
      <c r="N204" t="s">
        <v>60</v>
      </c>
      <c r="O204" s="24">
        <v>45757</v>
      </c>
      <c r="P204" t="s">
        <v>86</v>
      </c>
      <c r="Q204"/>
      <c r="R204" t="s">
        <v>60</v>
      </c>
      <c r="S204" s="25">
        <v>2296600</v>
      </c>
      <c r="T204" s="26">
        <v>14</v>
      </c>
      <c r="U204" t="s">
        <v>488</v>
      </c>
      <c r="V204" t="s">
        <v>60</v>
      </c>
      <c r="W204" s="25">
        <v>2296600</v>
      </c>
      <c r="X204" s="26">
        <v>14</v>
      </c>
      <c r="Y204" s="25">
        <v>2296600</v>
      </c>
      <c r="Z204" s="24">
        <v>45757</v>
      </c>
      <c r="AA204"/>
      <c r="AB204"/>
      <c r="AC204" s="24">
        <v>45609</v>
      </c>
      <c r="AD204" s="24">
        <v>45757</v>
      </c>
      <c r="AE204" t="s">
        <v>879</v>
      </c>
      <c r="AF204" t="s">
        <v>880</v>
      </c>
      <c r="AG204" t="s">
        <v>132</v>
      </c>
      <c r="AH204" s="28">
        <v>6.7000000000000004E-2</v>
      </c>
      <c r="AI204" t="s">
        <v>65</v>
      </c>
      <c r="AJ204" s="24">
        <v>45672</v>
      </c>
      <c r="AK204" t="s">
        <v>488</v>
      </c>
      <c r="AL204" s="24">
        <v>45757</v>
      </c>
      <c r="AM204" t="s">
        <v>66</v>
      </c>
      <c r="AN204" t="s">
        <v>488</v>
      </c>
      <c r="AO204" t="s">
        <v>67</v>
      </c>
      <c r="AP204" t="s">
        <v>68</v>
      </c>
      <c r="AQ204" t="s">
        <v>69</v>
      </c>
      <c r="AR204" t="s">
        <v>60</v>
      </c>
      <c r="AS204" t="s">
        <v>60</v>
      </c>
      <c r="AT204" t="s">
        <v>60</v>
      </c>
      <c r="AU204" t="s">
        <v>488</v>
      </c>
    </row>
    <row r="205" spans="1:47">
      <c r="A205" t="s">
        <v>881</v>
      </c>
      <c r="B205" s="24">
        <v>45757</v>
      </c>
      <c r="C205" t="s">
        <v>58</v>
      </c>
      <c r="D205" t="s">
        <v>882</v>
      </c>
      <c r="E205" s="25">
        <v>6529500</v>
      </c>
      <c r="F205" s="26">
        <v>88</v>
      </c>
      <c r="G205" t="s">
        <v>60</v>
      </c>
      <c r="H205" t="s">
        <v>109</v>
      </c>
      <c r="I205" s="25">
        <v>6529500</v>
      </c>
      <c r="J205" t="s">
        <v>60</v>
      </c>
      <c r="K205" s="27"/>
      <c r="L205" t="s">
        <v>60</v>
      </c>
      <c r="M205" t="s">
        <v>60</v>
      </c>
      <c r="N205" t="s">
        <v>60</v>
      </c>
      <c r="O205" s="24">
        <v>45757</v>
      </c>
      <c r="P205" t="s">
        <v>86</v>
      </c>
      <c r="Q205" s="24">
        <v>45642</v>
      </c>
      <c r="R205" t="s">
        <v>60</v>
      </c>
      <c r="S205" s="25">
        <v>6529500</v>
      </c>
      <c r="T205" s="26">
        <v>88</v>
      </c>
      <c r="U205" t="s">
        <v>109</v>
      </c>
      <c r="V205" t="s">
        <v>60</v>
      </c>
      <c r="W205" s="25">
        <v>6529500</v>
      </c>
      <c r="X205" s="26">
        <v>88</v>
      </c>
      <c r="Y205" s="25">
        <v>6529500</v>
      </c>
      <c r="Z205" s="24">
        <v>45757</v>
      </c>
      <c r="AA205"/>
      <c r="AB205"/>
      <c r="AC205" s="24">
        <v>45644</v>
      </c>
      <c r="AD205" s="24">
        <v>45757</v>
      </c>
      <c r="AE205" t="s">
        <v>883</v>
      </c>
      <c r="AF205" t="s">
        <v>884</v>
      </c>
      <c r="AG205" t="s">
        <v>450</v>
      </c>
      <c r="AH205" s="28">
        <v>6.0299999999999999E-2</v>
      </c>
      <c r="AI205" t="s">
        <v>65</v>
      </c>
      <c r="AJ205" s="24">
        <v>45685</v>
      </c>
      <c r="AK205" t="s">
        <v>109</v>
      </c>
      <c r="AL205" s="24">
        <v>45757</v>
      </c>
      <c r="AM205" t="s">
        <v>66</v>
      </c>
      <c r="AN205" t="s">
        <v>109</v>
      </c>
      <c r="AO205" t="s">
        <v>67</v>
      </c>
      <c r="AP205" t="s">
        <v>68</v>
      </c>
      <c r="AQ205" t="s">
        <v>69</v>
      </c>
      <c r="AR205" t="s">
        <v>60</v>
      </c>
      <c r="AS205" t="s">
        <v>60</v>
      </c>
      <c r="AT205" t="s">
        <v>60</v>
      </c>
      <c r="AU205" t="s">
        <v>109</v>
      </c>
    </row>
    <row r="206" spans="1:47">
      <c r="A206" t="s">
        <v>885</v>
      </c>
      <c r="B206" s="24">
        <v>45757</v>
      </c>
      <c r="C206" t="s">
        <v>114</v>
      </c>
      <c r="D206" t="s">
        <v>886</v>
      </c>
      <c r="E206" s="25">
        <v>4181000</v>
      </c>
      <c r="F206" s="26">
        <v>60</v>
      </c>
      <c r="G206" t="s">
        <v>60</v>
      </c>
      <c r="H206" t="s">
        <v>109</v>
      </c>
      <c r="I206" s="25">
        <v>4181000</v>
      </c>
      <c r="J206" t="s">
        <v>60</v>
      </c>
      <c r="K206" s="27"/>
      <c r="L206" t="s">
        <v>60</v>
      </c>
      <c r="M206" t="s">
        <v>60</v>
      </c>
      <c r="N206" t="s">
        <v>60</v>
      </c>
      <c r="O206" s="24">
        <v>45757</v>
      </c>
      <c r="P206" t="s">
        <v>117</v>
      </c>
      <c r="Q206" s="24">
        <v>45642</v>
      </c>
      <c r="R206" t="s">
        <v>60</v>
      </c>
      <c r="S206" s="25">
        <v>4181000</v>
      </c>
      <c r="T206" s="26">
        <v>60</v>
      </c>
      <c r="U206" t="s">
        <v>109</v>
      </c>
      <c r="V206" t="s">
        <v>60</v>
      </c>
      <c r="W206" s="25">
        <v>4181000</v>
      </c>
      <c r="X206" s="26">
        <v>60</v>
      </c>
      <c r="Y206" s="25">
        <v>4181000</v>
      </c>
      <c r="Z206" s="24">
        <v>45757</v>
      </c>
      <c r="AA206"/>
      <c r="AB206"/>
      <c r="AC206" s="24">
        <v>45644</v>
      </c>
      <c r="AD206" s="24">
        <v>45757</v>
      </c>
      <c r="AE206" t="s">
        <v>887</v>
      </c>
      <c r="AF206" t="s">
        <v>884</v>
      </c>
      <c r="AG206" t="s">
        <v>450</v>
      </c>
      <c r="AH206" s="28">
        <v>5.9900000000000002E-2</v>
      </c>
      <c r="AI206" t="s">
        <v>120</v>
      </c>
      <c r="AJ206" s="24">
        <v>45685</v>
      </c>
      <c r="AK206" t="s">
        <v>109</v>
      </c>
      <c r="AL206" s="24">
        <v>45757</v>
      </c>
      <c r="AM206" t="s">
        <v>66</v>
      </c>
      <c r="AN206" t="s">
        <v>109</v>
      </c>
      <c r="AO206" t="s">
        <v>67</v>
      </c>
      <c r="AP206" t="s">
        <v>121</v>
      </c>
      <c r="AQ206" t="s">
        <v>69</v>
      </c>
      <c r="AR206" t="s">
        <v>60</v>
      </c>
      <c r="AS206" t="s">
        <v>60</v>
      </c>
      <c r="AT206" t="s">
        <v>60</v>
      </c>
      <c r="AU206" t="s">
        <v>109</v>
      </c>
    </row>
    <row r="207" spans="1:47">
      <c r="A207" t="s">
        <v>888</v>
      </c>
      <c r="B207" s="24">
        <v>45744</v>
      </c>
      <c r="C207" t="s">
        <v>58</v>
      </c>
      <c r="D207" t="s">
        <v>889</v>
      </c>
      <c r="E207" s="25">
        <v>6370600</v>
      </c>
      <c r="F207" s="26">
        <v>60</v>
      </c>
      <c r="G207" t="s">
        <v>60</v>
      </c>
      <c r="H207" t="s">
        <v>172</v>
      </c>
      <c r="I207" s="25">
        <v>6370600</v>
      </c>
      <c r="J207" t="s">
        <v>60</v>
      </c>
      <c r="K207" s="27"/>
      <c r="L207" t="s">
        <v>60</v>
      </c>
      <c r="M207" t="s">
        <v>60</v>
      </c>
      <c r="N207" t="s">
        <v>60</v>
      </c>
      <c r="O207" s="24">
        <v>45744</v>
      </c>
      <c r="P207" t="s">
        <v>86</v>
      </c>
      <c r="Q207"/>
      <c r="R207" t="s">
        <v>60</v>
      </c>
      <c r="S207" s="25">
        <v>6370600</v>
      </c>
      <c r="T207" s="26">
        <v>60</v>
      </c>
      <c r="U207" t="s">
        <v>172</v>
      </c>
      <c r="V207" t="s">
        <v>60</v>
      </c>
      <c r="W207" s="25">
        <v>6370600</v>
      </c>
      <c r="X207" s="26">
        <v>60</v>
      </c>
      <c r="Y207" s="25">
        <v>6370600</v>
      </c>
      <c r="Z207" s="24">
        <v>45744</v>
      </c>
      <c r="AA207"/>
      <c r="AB207"/>
      <c r="AC207" s="24">
        <v>45448</v>
      </c>
      <c r="AD207" s="24">
        <v>45744</v>
      </c>
      <c r="AE207" t="s">
        <v>890</v>
      </c>
      <c r="AF207" t="s">
        <v>1444</v>
      </c>
      <c r="AG207" t="s">
        <v>891</v>
      </c>
      <c r="AH207" s="28">
        <v>5.8799999999999998E-2</v>
      </c>
      <c r="AI207" t="s">
        <v>65</v>
      </c>
      <c r="AJ207" s="24">
        <v>45672</v>
      </c>
      <c r="AK207" t="s">
        <v>172</v>
      </c>
      <c r="AL207" s="24">
        <v>45744</v>
      </c>
      <c r="AM207" t="s">
        <v>66</v>
      </c>
      <c r="AN207" t="s">
        <v>172</v>
      </c>
      <c r="AO207" t="s">
        <v>67</v>
      </c>
      <c r="AP207" t="s">
        <v>68</v>
      </c>
      <c r="AQ207" t="s">
        <v>69</v>
      </c>
      <c r="AR207" t="s">
        <v>60</v>
      </c>
      <c r="AS207" t="s">
        <v>60</v>
      </c>
      <c r="AT207" t="s">
        <v>60</v>
      </c>
      <c r="AU207" t="s">
        <v>172</v>
      </c>
    </row>
    <row r="208" spans="1:47">
      <c r="A208" t="s">
        <v>892</v>
      </c>
      <c r="B208" s="24">
        <v>45743</v>
      </c>
      <c r="C208" t="s">
        <v>58</v>
      </c>
      <c r="D208" t="s">
        <v>893</v>
      </c>
      <c r="E208" s="25">
        <v>15574200</v>
      </c>
      <c r="F208" s="26">
        <v>93</v>
      </c>
      <c r="G208" t="s">
        <v>60</v>
      </c>
      <c r="H208" t="s">
        <v>177</v>
      </c>
      <c r="I208" s="25">
        <v>15574200</v>
      </c>
      <c r="J208" t="s">
        <v>60</v>
      </c>
      <c r="K208" s="27"/>
      <c r="L208" t="s">
        <v>60</v>
      </c>
      <c r="M208" t="s">
        <v>60</v>
      </c>
      <c r="N208" t="s">
        <v>60</v>
      </c>
      <c r="O208" s="24">
        <v>45743</v>
      </c>
      <c r="P208" t="s">
        <v>86</v>
      </c>
      <c r="Q208"/>
      <c r="R208" t="s">
        <v>60</v>
      </c>
      <c r="S208" s="25">
        <v>15574200</v>
      </c>
      <c r="T208" s="26">
        <v>93</v>
      </c>
      <c r="U208" t="s">
        <v>177</v>
      </c>
      <c r="V208" t="s">
        <v>60</v>
      </c>
      <c r="W208" s="25">
        <v>15574200</v>
      </c>
      <c r="X208" s="26">
        <v>93</v>
      </c>
      <c r="Y208" s="25">
        <v>15574200</v>
      </c>
      <c r="Z208" s="24">
        <v>45743</v>
      </c>
      <c r="AA208"/>
      <c r="AB208"/>
      <c r="AC208" s="24">
        <v>45455</v>
      </c>
      <c r="AD208" s="24">
        <v>45743</v>
      </c>
      <c r="AE208" t="s">
        <v>894</v>
      </c>
      <c r="AF208" t="s">
        <v>895</v>
      </c>
      <c r="AG208" t="s">
        <v>891</v>
      </c>
      <c r="AH208" s="28">
        <v>5.79E-2</v>
      </c>
      <c r="AI208" t="s">
        <v>65</v>
      </c>
      <c r="AJ208" s="24">
        <v>45516</v>
      </c>
      <c r="AK208" t="s">
        <v>177</v>
      </c>
      <c r="AL208" s="24">
        <v>45743</v>
      </c>
      <c r="AM208" t="s">
        <v>66</v>
      </c>
      <c r="AN208" t="s">
        <v>177</v>
      </c>
      <c r="AO208" t="s">
        <v>67</v>
      </c>
      <c r="AP208" t="s">
        <v>68</v>
      </c>
      <c r="AQ208" t="s">
        <v>69</v>
      </c>
      <c r="AR208" t="s">
        <v>60</v>
      </c>
      <c r="AS208" t="s">
        <v>60</v>
      </c>
      <c r="AT208" t="s">
        <v>60</v>
      </c>
      <c r="AU208" t="s">
        <v>177</v>
      </c>
    </row>
    <row r="209" spans="1:47">
      <c r="A209" t="s">
        <v>896</v>
      </c>
      <c r="B209" s="24">
        <v>45743</v>
      </c>
      <c r="C209" t="s">
        <v>58</v>
      </c>
      <c r="D209" t="s">
        <v>897</v>
      </c>
      <c r="E209" s="25">
        <v>12391700</v>
      </c>
      <c r="F209" s="26">
        <v>55</v>
      </c>
      <c r="G209" t="s">
        <v>60</v>
      </c>
      <c r="H209" t="s">
        <v>177</v>
      </c>
      <c r="I209" s="25">
        <v>12391700</v>
      </c>
      <c r="J209" t="s">
        <v>60</v>
      </c>
      <c r="K209" s="27"/>
      <c r="L209" t="s">
        <v>60</v>
      </c>
      <c r="M209" t="s">
        <v>60</v>
      </c>
      <c r="N209" t="s">
        <v>60</v>
      </c>
      <c r="O209" s="24">
        <v>45743</v>
      </c>
      <c r="P209" t="s">
        <v>86</v>
      </c>
      <c r="Q209"/>
      <c r="R209" t="s">
        <v>60</v>
      </c>
      <c r="S209" s="25">
        <v>12391700</v>
      </c>
      <c r="T209" s="26">
        <v>55</v>
      </c>
      <c r="U209" t="s">
        <v>177</v>
      </c>
      <c r="V209" t="s">
        <v>60</v>
      </c>
      <c r="W209" s="25">
        <v>12391700</v>
      </c>
      <c r="X209" s="26">
        <v>55</v>
      </c>
      <c r="Y209" s="25">
        <v>12391700</v>
      </c>
      <c r="Z209" s="24">
        <v>45743</v>
      </c>
      <c r="AA209"/>
      <c r="AB209"/>
      <c r="AC209" s="24">
        <v>45378</v>
      </c>
      <c r="AD209" s="24">
        <v>45743</v>
      </c>
      <c r="AE209" t="s">
        <v>898</v>
      </c>
      <c r="AF209" t="s">
        <v>895</v>
      </c>
      <c r="AG209" t="s">
        <v>891</v>
      </c>
      <c r="AH209" s="28">
        <v>5.79E-2</v>
      </c>
      <c r="AI209" t="s">
        <v>65</v>
      </c>
      <c r="AJ209" s="24">
        <v>45448</v>
      </c>
      <c r="AK209" t="s">
        <v>177</v>
      </c>
      <c r="AL209" s="24">
        <v>45743</v>
      </c>
      <c r="AM209" t="s">
        <v>66</v>
      </c>
      <c r="AN209" t="s">
        <v>177</v>
      </c>
      <c r="AO209" t="s">
        <v>67</v>
      </c>
      <c r="AP209" t="s">
        <v>68</v>
      </c>
      <c r="AQ209" t="s">
        <v>69</v>
      </c>
      <c r="AR209" t="s">
        <v>60</v>
      </c>
      <c r="AS209" t="s">
        <v>60</v>
      </c>
      <c r="AT209" t="s">
        <v>60</v>
      </c>
      <c r="AU209" t="s">
        <v>177</v>
      </c>
    </row>
    <row r="210" spans="1:47">
      <c r="A210" t="s">
        <v>899</v>
      </c>
      <c r="B210" s="24">
        <v>45743</v>
      </c>
      <c r="C210" t="s">
        <v>58</v>
      </c>
      <c r="D210" t="s">
        <v>900</v>
      </c>
      <c r="E210" s="25">
        <v>11840000</v>
      </c>
      <c r="F210" s="26">
        <v>47</v>
      </c>
      <c r="G210" t="s">
        <v>60</v>
      </c>
      <c r="H210" t="s">
        <v>116</v>
      </c>
      <c r="I210" s="25">
        <v>11840000</v>
      </c>
      <c r="J210" t="s">
        <v>60</v>
      </c>
      <c r="K210" s="27"/>
      <c r="L210" t="s">
        <v>60</v>
      </c>
      <c r="M210" t="s">
        <v>60</v>
      </c>
      <c r="N210" t="s">
        <v>60</v>
      </c>
      <c r="O210" s="24">
        <v>45743</v>
      </c>
      <c r="P210" t="s">
        <v>86</v>
      </c>
      <c r="Q210"/>
      <c r="R210" t="s">
        <v>60</v>
      </c>
      <c r="S210" s="25">
        <v>11840000</v>
      </c>
      <c r="T210" s="26">
        <v>47</v>
      </c>
      <c r="U210" t="s">
        <v>116</v>
      </c>
      <c r="V210" t="s">
        <v>60</v>
      </c>
      <c r="W210" s="25">
        <v>11840000</v>
      </c>
      <c r="X210" s="26">
        <v>47</v>
      </c>
      <c r="Y210" s="25">
        <v>11840000</v>
      </c>
      <c r="Z210" s="24">
        <v>45743</v>
      </c>
      <c r="AA210"/>
      <c r="AB210"/>
      <c r="AC210" s="24">
        <v>45490</v>
      </c>
      <c r="AD210" s="24">
        <v>45743</v>
      </c>
      <c r="AE210" t="s">
        <v>901</v>
      </c>
      <c r="AF210" t="s">
        <v>902</v>
      </c>
      <c r="AG210" t="s">
        <v>174</v>
      </c>
      <c r="AH210" s="28">
        <v>6.2400000000000004E-2</v>
      </c>
      <c r="AI210" t="s">
        <v>65</v>
      </c>
      <c r="AJ210" s="24">
        <v>45673</v>
      </c>
      <c r="AK210" t="s">
        <v>116</v>
      </c>
      <c r="AL210" s="24">
        <v>45743</v>
      </c>
      <c r="AM210" t="s">
        <v>66</v>
      </c>
      <c r="AN210" t="s">
        <v>116</v>
      </c>
      <c r="AO210" t="s">
        <v>67</v>
      </c>
      <c r="AP210" t="s">
        <v>68</v>
      </c>
      <c r="AQ210" t="s">
        <v>69</v>
      </c>
      <c r="AR210" t="s">
        <v>60</v>
      </c>
      <c r="AS210" t="s">
        <v>60</v>
      </c>
      <c r="AT210" t="s">
        <v>60</v>
      </c>
      <c r="AU210" t="s">
        <v>116</v>
      </c>
    </row>
    <row r="211" spans="1:47">
      <c r="A211" t="s">
        <v>903</v>
      </c>
      <c r="B211" s="24">
        <v>45743</v>
      </c>
      <c r="C211" t="s">
        <v>58</v>
      </c>
      <c r="D211" t="s">
        <v>904</v>
      </c>
      <c r="E211" s="25">
        <v>27520000</v>
      </c>
      <c r="F211" s="26">
        <v>68</v>
      </c>
      <c r="G211" t="s">
        <v>60</v>
      </c>
      <c r="H211" t="s">
        <v>116</v>
      </c>
      <c r="I211" s="25">
        <v>27520000</v>
      </c>
      <c r="J211" t="s">
        <v>60</v>
      </c>
      <c r="K211" s="27"/>
      <c r="L211" t="s">
        <v>60</v>
      </c>
      <c r="M211" t="s">
        <v>60</v>
      </c>
      <c r="N211" t="s">
        <v>60</v>
      </c>
      <c r="O211" s="24">
        <v>45743</v>
      </c>
      <c r="P211" t="s">
        <v>86</v>
      </c>
      <c r="Q211"/>
      <c r="R211" t="s">
        <v>60</v>
      </c>
      <c r="S211" s="25">
        <v>27520000</v>
      </c>
      <c r="T211" s="26">
        <v>68</v>
      </c>
      <c r="U211" t="s">
        <v>116</v>
      </c>
      <c r="V211" t="s">
        <v>60</v>
      </c>
      <c r="W211" s="25">
        <v>27520000</v>
      </c>
      <c r="X211" s="26">
        <v>68</v>
      </c>
      <c r="Y211" s="25">
        <v>27520000</v>
      </c>
      <c r="Z211" s="24">
        <v>45743</v>
      </c>
      <c r="AA211"/>
      <c r="AB211"/>
      <c r="AC211" s="24">
        <v>45602</v>
      </c>
      <c r="AD211" s="24">
        <v>45743</v>
      </c>
      <c r="AE211" t="s">
        <v>905</v>
      </c>
      <c r="AF211" t="s">
        <v>906</v>
      </c>
      <c r="AG211" t="s">
        <v>174</v>
      </c>
      <c r="AH211" s="28">
        <v>6.2400000000000004E-2</v>
      </c>
      <c r="AI211" t="s">
        <v>65</v>
      </c>
      <c r="AJ211" s="24">
        <v>45671</v>
      </c>
      <c r="AK211" t="s">
        <v>116</v>
      </c>
      <c r="AL211" s="24">
        <v>45743</v>
      </c>
      <c r="AM211" t="s">
        <v>66</v>
      </c>
      <c r="AN211" t="s">
        <v>116</v>
      </c>
      <c r="AO211" t="s">
        <v>67</v>
      </c>
      <c r="AP211" t="s">
        <v>68</v>
      </c>
      <c r="AQ211" t="s">
        <v>69</v>
      </c>
      <c r="AR211" t="s">
        <v>60</v>
      </c>
      <c r="AS211" t="s">
        <v>60</v>
      </c>
      <c r="AT211" t="s">
        <v>60</v>
      </c>
      <c r="AU211" t="s">
        <v>116</v>
      </c>
    </row>
    <row r="212" spans="1:47">
      <c r="A212" t="s">
        <v>907</v>
      </c>
      <c r="B212" s="24">
        <v>45743</v>
      </c>
      <c r="C212" t="s">
        <v>58</v>
      </c>
      <c r="D212" t="s">
        <v>908</v>
      </c>
      <c r="E212" s="25">
        <v>21680000</v>
      </c>
      <c r="F212" s="26">
        <v>64</v>
      </c>
      <c r="G212" t="s">
        <v>60</v>
      </c>
      <c r="H212" t="s">
        <v>116</v>
      </c>
      <c r="I212" s="25">
        <v>21680000</v>
      </c>
      <c r="J212" t="s">
        <v>60</v>
      </c>
      <c r="K212" s="27"/>
      <c r="L212" t="s">
        <v>60</v>
      </c>
      <c r="M212" t="s">
        <v>60</v>
      </c>
      <c r="N212" t="s">
        <v>60</v>
      </c>
      <c r="O212" s="24">
        <v>45743</v>
      </c>
      <c r="P212" t="s">
        <v>86</v>
      </c>
      <c r="Q212"/>
      <c r="R212" t="s">
        <v>60</v>
      </c>
      <c r="S212" s="25">
        <v>21680000</v>
      </c>
      <c r="T212" s="26">
        <v>64</v>
      </c>
      <c r="U212" t="s">
        <v>116</v>
      </c>
      <c r="V212" t="s">
        <v>60</v>
      </c>
      <c r="W212" s="25">
        <v>21680000</v>
      </c>
      <c r="X212" s="26">
        <v>64</v>
      </c>
      <c r="Y212" s="25">
        <v>21680000</v>
      </c>
      <c r="Z212" s="24">
        <v>45743</v>
      </c>
      <c r="AA212"/>
      <c r="AB212"/>
      <c r="AC212" s="24">
        <v>45607</v>
      </c>
      <c r="AD212" s="24">
        <v>45743</v>
      </c>
      <c r="AE212" t="s">
        <v>909</v>
      </c>
      <c r="AF212" t="s">
        <v>910</v>
      </c>
      <c r="AG212" t="s">
        <v>174</v>
      </c>
      <c r="AH212" s="28">
        <v>6.2400000000000004E-2</v>
      </c>
      <c r="AI212" t="s">
        <v>65</v>
      </c>
      <c r="AJ212" s="24">
        <v>45671</v>
      </c>
      <c r="AK212" t="s">
        <v>116</v>
      </c>
      <c r="AL212" s="24">
        <v>45743</v>
      </c>
      <c r="AM212" t="s">
        <v>66</v>
      </c>
      <c r="AN212" t="s">
        <v>116</v>
      </c>
      <c r="AO212" t="s">
        <v>67</v>
      </c>
      <c r="AP212" t="s">
        <v>68</v>
      </c>
      <c r="AQ212" t="s">
        <v>69</v>
      </c>
      <c r="AR212" t="s">
        <v>60</v>
      </c>
      <c r="AS212" t="s">
        <v>60</v>
      </c>
      <c r="AT212" t="s">
        <v>60</v>
      </c>
      <c r="AU212" t="s">
        <v>116</v>
      </c>
    </row>
    <row r="213" spans="1:47">
      <c r="A213" t="s">
        <v>911</v>
      </c>
      <c r="B213" s="24">
        <v>45743</v>
      </c>
      <c r="C213" t="s">
        <v>58</v>
      </c>
      <c r="D213" t="s">
        <v>912</v>
      </c>
      <c r="E213" s="25">
        <v>27760000</v>
      </c>
      <c r="F213" s="26">
        <v>92</v>
      </c>
      <c r="G213" t="s">
        <v>60</v>
      </c>
      <c r="H213" t="s">
        <v>116</v>
      </c>
      <c r="I213" s="25">
        <v>27760000</v>
      </c>
      <c r="J213" t="s">
        <v>60</v>
      </c>
      <c r="K213" s="27"/>
      <c r="L213" t="s">
        <v>60</v>
      </c>
      <c r="M213" t="s">
        <v>60</v>
      </c>
      <c r="N213" t="s">
        <v>60</v>
      </c>
      <c r="O213" s="24">
        <v>45743</v>
      </c>
      <c r="P213" t="s">
        <v>86</v>
      </c>
      <c r="Q213"/>
      <c r="R213" t="s">
        <v>60</v>
      </c>
      <c r="S213" s="25">
        <v>27760000</v>
      </c>
      <c r="T213" s="26">
        <v>92</v>
      </c>
      <c r="U213" t="s">
        <v>116</v>
      </c>
      <c r="V213" t="s">
        <v>60</v>
      </c>
      <c r="W213" s="25">
        <v>27760000</v>
      </c>
      <c r="X213" s="26">
        <v>92</v>
      </c>
      <c r="Y213" s="25">
        <v>27760000</v>
      </c>
      <c r="Z213" s="24">
        <v>45743</v>
      </c>
      <c r="AA213"/>
      <c r="AB213"/>
      <c r="AC213" s="24">
        <v>45600</v>
      </c>
      <c r="AD213" s="24">
        <v>45743</v>
      </c>
      <c r="AE213" t="s">
        <v>913</v>
      </c>
      <c r="AF213" t="s">
        <v>1445</v>
      </c>
      <c r="AG213" t="s">
        <v>174</v>
      </c>
      <c r="AH213" s="28">
        <v>6.2400000000000004E-2</v>
      </c>
      <c r="AI213" t="s">
        <v>65</v>
      </c>
      <c r="AJ213" s="24">
        <v>45643</v>
      </c>
      <c r="AK213" t="s">
        <v>116</v>
      </c>
      <c r="AL213" s="24">
        <v>45743</v>
      </c>
      <c r="AM213" t="s">
        <v>66</v>
      </c>
      <c r="AN213" t="s">
        <v>116</v>
      </c>
      <c r="AO213" t="s">
        <v>67</v>
      </c>
      <c r="AP213" t="s">
        <v>68</v>
      </c>
      <c r="AQ213" t="s">
        <v>69</v>
      </c>
      <c r="AR213" t="s">
        <v>60</v>
      </c>
      <c r="AS213" t="s">
        <v>60</v>
      </c>
      <c r="AT213" t="s">
        <v>60</v>
      </c>
      <c r="AU213" t="s">
        <v>116</v>
      </c>
    </row>
    <row r="214" spans="1:47">
      <c r="A214" t="s">
        <v>914</v>
      </c>
      <c r="B214" s="24">
        <v>45743</v>
      </c>
      <c r="C214" t="s">
        <v>114</v>
      </c>
      <c r="D214" t="s">
        <v>915</v>
      </c>
      <c r="E214" s="25">
        <v>1207300</v>
      </c>
      <c r="F214" s="26">
        <v>40</v>
      </c>
      <c r="G214" t="s">
        <v>60</v>
      </c>
      <c r="H214" t="s">
        <v>172</v>
      </c>
      <c r="I214" s="25">
        <v>1207300</v>
      </c>
      <c r="J214" t="s">
        <v>60</v>
      </c>
      <c r="K214" s="27"/>
      <c r="L214" t="s">
        <v>60</v>
      </c>
      <c r="M214" t="s">
        <v>60</v>
      </c>
      <c r="N214" t="s">
        <v>60</v>
      </c>
      <c r="O214" s="24">
        <v>45743</v>
      </c>
      <c r="P214" t="s">
        <v>117</v>
      </c>
      <c r="Q214"/>
      <c r="R214" t="s">
        <v>60</v>
      </c>
      <c r="S214" s="25">
        <v>1207300</v>
      </c>
      <c r="T214" s="26">
        <v>40</v>
      </c>
      <c r="U214" t="s">
        <v>172</v>
      </c>
      <c r="V214" t="s">
        <v>60</v>
      </c>
      <c r="W214" s="25">
        <v>1207300</v>
      </c>
      <c r="X214" s="26">
        <v>40</v>
      </c>
      <c r="Y214" s="25">
        <v>1207300</v>
      </c>
      <c r="Z214" s="24">
        <v>45743</v>
      </c>
      <c r="AA214"/>
      <c r="AB214"/>
      <c r="AC214" s="24">
        <v>45607</v>
      </c>
      <c r="AD214" s="24">
        <v>45743</v>
      </c>
      <c r="AE214" t="s">
        <v>916</v>
      </c>
      <c r="AF214" t="s">
        <v>917</v>
      </c>
      <c r="AG214" t="s">
        <v>918</v>
      </c>
      <c r="AH214" s="28">
        <v>5.91E-2</v>
      </c>
      <c r="AI214" t="s">
        <v>120</v>
      </c>
      <c r="AJ214" s="24">
        <v>45699</v>
      </c>
      <c r="AK214" t="s">
        <v>172</v>
      </c>
      <c r="AL214" s="24">
        <v>45743</v>
      </c>
      <c r="AM214" t="s">
        <v>66</v>
      </c>
      <c r="AN214" t="s">
        <v>172</v>
      </c>
      <c r="AO214" t="s">
        <v>67</v>
      </c>
      <c r="AP214" t="s">
        <v>121</v>
      </c>
      <c r="AQ214" t="s">
        <v>69</v>
      </c>
      <c r="AR214" t="s">
        <v>60</v>
      </c>
      <c r="AS214" t="s">
        <v>60</v>
      </c>
      <c r="AT214" t="s">
        <v>60</v>
      </c>
      <c r="AU214" t="s">
        <v>172</v>
      </c>
    </row>
    <row r="215" spans="1:47">
      <c r="A215" t="s">
        <v>919</v>
      </c>
      <c r="B215" s="24">
        <v>45743</v>
      </c>
      <c r="C215" t="s">
        <v>114</v>
      </c>
      <c r="D215" t="s">
        <v>920</v>
      </c>
      <c r="E215" s="25">
        <v>3902600</v>
      </c>
      <c r="F215" s="26">
        <v>100</v>
      </c>
      <c r="G215" t="s">
        <v>60</v>
      </c>
      <c r="H215" t="s">
        <v>172</v>
      </c>
      <c r="I215" s="25">
        <v>3902600</v>
      </c>
      <c r="J215" t="s">
        <v>60</v>
      </c>
      <c r="K215" s="27"/>
      <c r="L215" t="s">
        <v>60</v>
      </c>
      <c r="M215" t="s">
        <v>60</v>
      </c>
      <c r="N215" t="s">
        <v>60</v>
      </c>
      <c r="O215" s="24">
        <v>45743</v>
      </c>
      <c r="P215" t="s">
        <v>117</v>
      </c>
      <c r="Q215"/>
      <c r="R215" t="s">
        <v>60</v>
      </c>
      <c r="S215" s="25">
        <v>3902600</v>
      </c>
      <c r="T215" s="26">
        <v>100</v>
      </c>
      <c r="U215" t="s">
        <v>172</v>
      </c>
      <c r="V215" t="s">
        <v>60</v>
      </c>
      <c r="W215" s="25">
        <v>3902600</v>
      </c>
      <c r="X215" s="26">
        <v>100</v>
      </c>
      <c r="Y215" s="25">
        <v>3902600</v>
      </c>
      <c r="Z215" s="24">
        <v>45743</v>
      </c>
      <c r="AA215"/>
      <c r="AB215"/>
      <c r="AC215" s="24">
        <v>45607</v>
      </c>
      <c r="AD215" s="24">
        <v>45743</v>
      </c>
      <c r="AE215" t="s">
        <v>921</v>
      </c>
      <c r="AF215" t="s">
        <v>917</v>
      </c>
      <c r="AG215" t="s">
        <v>918</v>
      </c>
      <c r="AH215" s="28">
        <v>5.91E-2</v>
      </c>
      <c r="AI215" t="s">
        <v>120</v>
      </c>
      <c r="AJ215" s="24">
        <v>45699</v>
      </c>
      <c r="AK215" t="s">
        <v>172</v>
      </c>
      <c r="AL215" s="24">
        <v>45743</v>
      </c>
      <c r="AM215" t="s">
        <v>66</v>
      </c>
      <c r="AN215" t="s">
        <v>172</v>
      </c>
      <c r="AO215" t="s">
        <v>67</v>
      </c>
      <c r="AP215" t="s">
        <v>121</v>
      </c>
      <c r="AQ215" t="s">
        <v>69</v>
      </c>
      <c r="AR215" t="s">
        <v>60</v>
      </c>
      <c r="AS215" t="s">
        <v>60</v>
      </c>
      <c r="AT215" t="s">
        <v>60</v>
      </c>
      <c r="AU215" t="s">
        <v>172</v>
      </c>
    </row>
    <row r="216" spans="1:47">
      <c r="A216" t="s">
        <v>922</v>
      </c>
      <c r="B216" s="24">
        <v>45742</v>
      </c>
      <c r="C216" t="s">
        <v>58</v>
      </c>
      <c r="D216" t="s">
        <v>923</v>
      </c>
      <c r="E216" s="25">
        <v>13195100</v>
      </c>
      <c r="F216" s="26">
        <v>113</v>
      </c>
      <c r="G216" t="s">
        <v>60</v>
      </c>
      <c r="H216" t="s">
        <v>85</v>
      </c>
      <c r="I216" s="25">
        <v>13195100</v>
      </c>
      <c r="J216" t="s">
        <v>60</v>
      </c>
      <c r="K216" s="27"/>
      <c r="L216" t="s">
        <v>60</v>
      </c>
      <c r="M216" t="s">
        <v>60</v>
      </c>
      <c r="N216" t="s">
        <v>60</v>
      </c>
      <c r="O216" s="24">
        <v>45742</v>
      </c>
      <c r="P216" t="s">
        <v>86</v>
      </c>
      <c r="Q216"/>
      <c r="R216" t="s">
        <v>60</v>
      </c>
      <c r="S216" s="25">
        <v>13195100</v>
      </c>
      <c r="T216" s="26">
        <v>113</v>
      </c>
      <c r="U216" t="s">
        <v>85</v>
      </c>
      <c r="V216" t="s">
        <v>60</v>
      </c>
      <c r="W216" s="25">
        <v>13195100</v>
      </c>
      <c r="X216" s="26">
        <v>113</v>
      </c>
      <c r="Y216" s="25">
        <v>13195100</v>
      </c>
      <c r="Z216" s="24">
        <v>45742</v>
      </c>
      <c r="AA216"/>
      <c r="AB216"/>
      <c r="AC216" s="24">
        <v>45369</v>
      </c>
      <c r="AD216" s="24">
        <v>45742</v>
      </c>
      <c r="AE216" t="s">
        <v>924</v>
      </c>
      <c r="AF216" t="s">
        <v>248</v>
      </c>
      <c r="AG216" t="s">
        <v>112</v>
      </c>
      <c r="AH216" s="28">
        <v>5.9500000000000004E-2</v>
      </c>
      <c r="AI216" t="s">
        <v>65</v>
      </c>
      <c r="AJ216" s="24">
        <v>45622</v>
      </c>
      <c r="AK216" t="s">
        <v>85</v>
      </c>
      <c r="AL216" s="24">
        <v>45742</v>
      </c>
      <c r="AM216" t="s">
        <v>66</v>
      </c>
      <c r="AN216" t="s">
        <v>85</v>
      </c>
      <c r="AO216" t="s">
        <v>67</v>
      </c>
      <c r="AP216" t="s">
        <v>68</v>
      </c>
      <c r="AQ216" t="s">
        <v>69</v>
      </c>
      <c r="AR216" t="s">
        <v>60</v>
      </c>
      <c r="AS216" t="s">
        <v>60</v>
      </c>
      <c r="AT216" t="s">
        <v>60</v>
      </c>
      <c r="AU216" t="s">
        <v>85</v>
      </c>
    </row>
    <row r="217" spans="1:47">
      <c r="A217" t="s">
        <v>925</v>
      </c>
      <c r="B217" s="24">
        <v>45742</v>
      </c>
      <c r="C217" t="s">
        <v>58</v>
      </c>
      <c r="D217" t="s">
        <v>926</v>
      </c>
      <c r="E217" s="25">
        <v>8947500</v>
      </c>
      <c r="F217" s="26">
        <v>50</v>
      </c>
      <c r="G217" t="s">
        <v>60</v>
      </c>
      <c r="H217" t="s">
        <v>203</v>
      </c>
      <c r="I217" s="25">
        <v>8947500</v>
      </c>
      <c r="J217" t="s">
        <v>60</v>
      </c>
      <c r="K217" s="27"/>
      <c r="L217" t="s">
        <v>60</v>
      </c>
      <c r="M217" t="s">
        <v>60</v>
      </c>
      <c r="N217" t="s">
        <v>60</v>
      </c>
      <c r="O217" s="24">
        <v>45742</v>
      </c>
      <c r="P217" t="s">
        <v>86</v>
      </c>
      <c r="Q217"/>
      <c r="R217" t="s">
        <v>60</v>
      </c>
      <c r="S217" s="25">
        <v>8947500</v>
      </c>
      <c r="T217" s="26">
        <v>50</v>
      </c>
      <c r="U217" t="s">
        <v>203</v>
      </c>
      <c r="V217" t="s">
        <v>60</v>
      </c>
      <c r="W217" s="25">
        <v>8947500</v>
      </c>
      <c r="X217" s="26">
        <v>50</v>
      </c>
      <c r="Y217" s="25">
        <v>8947500</v>
      </c>
      <c r="Z217" s="24">
        <v>45742</v>
      </c>
      <c r="AA217"/>
      <c r="AB217"/>
      <c r="AC217" s="24">
        <v>45602</v>
      </c>
      <c r="AD217" s="24">
        <v>45742</v>
      </c>
      <c r="AE217" t="s">
        <v>927</v>
      </c>
      <c r="AF217" t="s">
        <v>928</v>
      </c>
      <c r="AG217" t="s">
        <v>929</v>
      </c>
      <c r="AH217" s="28">
        <v>5.79E-2</v>
      </c>
      <c r="AI217" t="s">
        <v>65</v>
      </c>
      <c r="AJ217" s="24">
        <v>45645</v>
      </c>
      <c r="AK217" t="s">
        <v>203</v>
      </c>
      <c r="AL217" s="24">
        <v>45742</v>
      </c>
      <c r="AM217" t="s">
        <v>66</v>
      </c>
      <c r="AN217" t="s">
        <v>578</v>
      </c>
      <c r="AO217" t="s">
        <v>67</v>
      </c>
      <c r="AP217" t="s">
        <v>68</v>
      </c>
      <c r="AQ217" t="s">
        <v>69</v>
      </c>
      <c r="AR217" t="s">
        <v>60</v>
      </c>
      <c r="AS217" t="s">
        <v>60</v>
      </c>
      <c r="AT217" t="s">
        <v>60</v>
      </c>
      <c r="AU217" t="s">
        <v>203</v>
      </c>
    </row>
    <row r="218" spans="1:47">
      <c r="A218" t="s">
        <v>930</v>
      </c>
      <c r="B218" s="24">
        <v>45742</v>
      </c>
      <c r="C218" t="s">
        <v>58</v>
      </c>
      <c r="D218" t="s">
        <v>931</v>
      </c>
      <c r="E218" s="25">
        <v>8292300</v>
      </c>
      <c r="F218" s="26">
        <v>53</v>
      </c>
      <c r="G218" t="s">
        <v>60</v>
      </c>
      <c r="H218" t="s">
        <v>116</v>
      </c>
      <c r="I218" s="25">
        <v>8292300</v>
      </c>
      <c r="J218" t="s">
        <v>60</v>
      </c>
      <c r="K218" s="27"/>
      <c r="L218" t="s">
        <v>60</v>
      </c>
      <c r="M218" t="s">
        <v>60</v>
      </c>
      <c r="N218" t="s">
        <v>60</v>
      </c>
      <c r="O218" s="24">
        <v>45742</v>
      </c>
      <c r="P218" t="s">
        <v>86</v>
      </c>
      <c r="Q218"/>
      <c r="R218" t="s">
        <v>60</v>
      </c>
      <c r="S218" s="25">
        <v>8292300</v>
      </c>
      <c r="T218" s="26">
        <v>53</v>
      </c>
      <c r="U218" t="s">
        <v>116</v>
      </c>
      <c r="V218" t="s">
        <v>60</v>
      </c>
      <c r="W218" s="25">
        <v>8292300</v>
      </c>
      <c r="X218" s="26">
        <v>53</v>
      </c>
      <c r="Y218" s="25">
        <v>8292300</v>
      </c>
      <c r="Z218" s="24">
        <v>45742</v>
      </c>
      <c r="AA218"/>
      <c r="AB218"/>
      <c r="AC218" s="24">
        <v>45539</v>
      </c>
      <c r="AD218" s="24">
        <v>45742</v>
      </c>
      <c r="AE218" t="s">
        <v>932</v>
      </c>
      <c r="AF218" t="s">
        <v>933</v>
      </c>
      <c r="AG218" t="s">
        <v>112</v>
      </c>
      <c r="AH218" s="28">
        <v>5.9900000000000002E-2</v>
      </c>
      <c r="AI218" t="s">
        <v>65</v>
      </c>
      <c r="AJ218" s="24">
        <v>45637</v>
      </c>
      <c r="AK218" t="s">
        <v>116</v>
      </c>
      <c r="AL218" s="24">
        <v>45742</v>
      </c>
      <c r="AM218" t="s">
        <v>66</v>
      </c>
      <c r="AN218" t="s">
        <v>116</v>
      </c>
      <c r="AO218" t="s">
        <v>67</v>
      </c>
      <c r="AP218" t="s">
        <v>68</v>
      </c>
      <c r="AQ218" t="s">
        <v>69</v>
      </c>
      <c r="AR218" t="s">
        <v>60</v>
      </c>
      <c r="AS218" t="s">
        <v>60</v>
      </c>
      <c r="AT218" t="s">
        <v>60</v>
      </c>
      <c r="AU218" t="s">
        <v>116</v>
      </c>
    </row>
    <row r="219" spans="1:47">
      <c r="A219" t="s">
        <v>934</v>
      </c>
      <c r="B219" s="24">
        <v>45742</v>
      </c>
      <c r="C219" t="s">
        <v>58</v>
      </c>
      <c r="D219" t="s">
        <v>935</v>
      </c>
      <c r="E219" s="25">
        <v>12424000</v>
      </c>
      <c r="F219" s="26">
        <v>90</v>
      </c>
      <c r="G219" t="s">
        <v>60</v>
      </c>
      <c r="H219" t="s">
        <v>177</v>
      </c>
      <c r="I219" s="25">
        <v>12424000</v>
      </c>
      <c r="J219" t="s">
        <v>60</v>
      </c>
      <c r="K219" s="27"/>
      <c r="L219" t="s">
        <v>60</v>
      </c>
      <c r="M219" t="s">
        <v>60</v>
      </c>
      <c r="N219" t="s">
        <v>60</v>
      </c>
      <c r="O219" s="24">
        <v>45742</v>
      </c>
      <c r="P219" t="s">
        <v>86</v>
      </c>
      <c r="Q219"/>
      <c r="R219" t="s">
        <v>60</v>
      </c>
      <c r="S219" s="25">
        <v>12424000</v>
      </c>
      <c r="T219" s="26">
        <v>90</v>
      </c>
      <c r="U219" t="s">
        <v>177</v>
      </c>
      <c r="V219" t="s">
        <v>60</v>
      </c>
      <c r="W219" s="25">
        <v>12424000</v>
      </c>
      <c r="X219" s="26">
        <v>90</v>
      </c>
      <c r="Y219" s="25">
        <v>12424000</v>
      </c>
      <c r="Z219" s="24">
        <v>45742</v>
      </c>
      <c r="AA219"/>
      <c r="AB219"/>
      <c r="AC219" s="24">
        <v>45519</v>
      </c>
      <c r="AD219" s="24">
        <v>45742</v>
      </c>
      <c r="AE219" t="s">
        <v>936</v>
      </c>
      <c r="AF219" t="s">
        <v>937</v>
      </c>
      <c r="AG219" t="s">
        <v>891</v>
      </c>
      <c r="AH219" s="28">
        <v>5.7999999999999996E-2</v>
      </c>
      <c r="AI219" t="s">
        <v>65</v>
      </c>
      <c r="AJ219" s="24">
        <v>45649</v>
      </c>
      <c r="AK219" t="s">
        <v>177</v>
      </c>
      <c r="AL219" s="24">
        <v>45742</v>
      </c>
      <c r="AM219" t="s">
        <v>66</v>
      </c>
      <c r="AN219" t="s">
        <v>177</v>
      </c>
      <c r="AO219" t="s">
        <v>67</v>
      </c>
      <c r="AP219" t="s">
        <v>68</v>
      </c>
      <c r="AQ219" t="s">
        <v>69</v>
      </c>
      <c r="AR219" t="s">
        <v>60</v>
      </c>
      <c r="AS219" t="s">
        <v>60</v>
      </c>
      <c r="AT219" t="s">
        <v>60</v>
      </c>
      <c r="AU219" t="s">
        <v>177</v>
      </c>
    </row>
    <row r="220" spans="1:47">
      <c r="A220" t="s">
        <v>938</v>
      </c>
      <c r="B220" s="24">
        <v>45742</v>
      </c>
      <c r="C220" t="s">
        <v>58</v>
      </c>
      <c r="D220" t="s">
        <v>939</v>
      </c>
      <c r="E220" s="25">
        <v>19901500</v>
      </c>
      <c r="F220" s="26">
        <v>52</v>
      </c>
      <c r="G220" t="s">
        <v>60</v>
      </c>
      <c r="H220" t="s">
        <v>203</v>
      </c>
      <c r="I220" s="25">
        <v>19901500</v>
      </c>
      <c r="J220" t="s">
        <v>60</v>
      </c>
      <c r="K220" s="27"/>
      <c r="L220" t="s">
        <v>60</v>
      </c>
      <c r="M220" t="s">
        <v>60</v>
      </c>
      <c r="N220" t="s">
        <v>60</v>
      </c>
      <c r="O220" s="24">
        <v>45742</v>
      </c>
      <c r="P220" t="s">
        <v>86</v>
      </c>
      <c r="Q220" s="24">
        <v>45534</v>
      </c>
      <c r="R220" t="s">
        <v>60</v>
      </c>
      <c r="S220" s="25">
        <v>19901500</v>
      </c>
      <c r="T220" s="26">
        <v>52</v>
      </c>
      <c r="U220" t="s">
        <v>203</v>
      </c>
      <c r="V220" t="s">
        <v>60</v>
      </c>
      <c r="W220" s="25">
        <v>19901500</v>
      </c>
      <c r="X220" s="26">
        <v>52</v>
      </c>
      <c r="Y220" s="25">
        <v>19901500</v>
      </c>
      <c r="Z220" s="24">
        <v>45742</v>
      </c>
      <c r="AA220"/>
      <c r="AB220"/>
      <c r="AC220" s="24">
        <v>45621</v>
      </c>
      <c r="AD220" s="24">
        <v>45742</v>
      </c>
      <c r="AE220" t="s">
        <v>940</v>
      </c>
      <c r="AF220" t="s">
        <v>941</v>
      </c>
      <c r="AG220" t="s">
        <v>169</v>
      </c>
      <c r="AH220" s="28">
        <v>5.7699999999999994E-2</v>
      </c>
      <c r="AI220" t="s">
        <v>65</v>
      </c>
      <c r="AJ220" s="24">
        <v>45679</v>
      </c>
      <c r="AK220" t="s">
        <v>203</v>
      </c>
      <c r="AL220" s="24">
        <v>45742</v>
      </c>
      <c r="AM220" t="s">
        <v>66</v>
      </c>
      <c r="AN220" t="s">
        <v>578</v>
      </c>
      <c r="AO220" t="s">
        <v>67</v>
      </c>
      <c r="AP220" t="s">
        <v>68</v>
      </c>
      <c r="AQ220" t="s">
        <v>69</v>
      </c>
      <c r="AR220" t="s">
        <v>60</v>
      </c>
      <c r="AS220" t="s">
        <v>60</v>
      </c>
      <c r="AT220" t="s">
        <v>60</v>
      </c>
      <c r="AU220" t="s">
        <v>203</v>
      </c>
    </row>
    <row r="221" spans="1:47">
      <c r="A221" t="s">
        <v>942</v>
      </c>
      <c r="B221" s="24">
        <v>45740</v>
      </c>
      <c r="C221" t="s">
        <v>58</v>
      </c>
      <c r="D221" t="s">
        <v>943</v>
      </c>
      <c r="E221" s="25">
        <v>4624700</v>
      </c>
      <c r="F221" s="26">
        <v>25</v>
      </c>
      <c r="G221" t="s">
        <v>60</v>
      </c>
      <c r="H221" t="s">
        <v>116</v>
      </c>
      <c r="I221" s="25">
        <v>4624700</v>
      </c>
      <c r="J221" t="s">
        <v>60</v>
      </c>
      <c r="K221" s="27"/>
      <c r="L221" t="s">
        <v>60</v>
      </c>
      <c r="M221" t="s">
        <v>60</v>
      </c>
      <c r="N221" t="s">
        <v>60</v>
      </c>
      <c r="O221" s="24">
        <v>45740</v>
      </c>
      <c r="P221" t="s">
        <v>86</v>
      </c>
      <c r="Q221"/>
      <c r="R221" t="s">
        <v>60</v>
      </c>
      <c r="S221" s="25">
        <v>4624700</v>
      </c>
      <c r="T221" s="26">
        <v>25</v>
      </c>
      <c r="U221" t="s">
        <v>116</v>
      </c>
      <c r="V221" t="s">
        <v>60</v>
      </c>
      <c r="W221" s="25">
        <v>4624700</v>
      </c>
      <c r="X221" s="26">
        <v>25</v>
      </c>
      <c r="Y221" s="25">
        <v>4624700</v>
      </c>
      <c r="Z221" s="24">
        <v>45740</v>
      </c>
      <c r="AA221"/>
      <c r="AB221"/>
      <c r="AC221" s="24">
        <v>45617</v>
      </c>
      <c r="AD221" s="24">
        <v>45740</v>
      </c>
      <c r="AE221" t="s">
        <v>944</v>
      </c>
      <c r="AF221" t="s">
        <v>945</v>
      </c>
      <c r="AG221" t="s">
        <v>132</v>
      </c>
      <c r="AH221" s="28">
        <v>6.0599999999999994E-2</v>
      </c>
      <c r="AI221" t="s">
        <v>65</v>
      </c>
      <c r="AJ221" s="24">
        <v>45671</v>
      </c>
      <c r="AK221" t="s">
        <v>116</v>
      </c>
      <c r="AL221" s="24">
        <v>45740</v>
      </c>
      <c r="AM221" t="s">
        <v>66</v>
      </c>
      <c r="AN221" t="s">
        <v>116</v>
      </c>
      <c r="AO221" t="s">
        <v>67</v>
      </c>
      <c r="AP221" t="s">
        <v>68</v>
      </c>
      <c r="AQ221" t="s">
        <v>69</v>
      </c>
      <c r="AR221" t="s">
        <v>60</v>
      </c>
      <c r="AS221" t="s">
        <v>60</v>
      </c>
      <c r="AT221" t="s">
        <v>60</v>
      </c>
      <c r="AU221" t="s">
        <v>116</v>
      </c>
    </row>
    <row r="222" spans="1:47">
      <c r="A222" t="s">
        <v>946</v>
      </c>
      <c r="B222" s="24">
        <v>45737</v>
      </c>
      <c r="C222" t="s">
        <v>114</v>
      </c>
      <c r="D222" t="s">
        <v>947</v>
      </c>
      <c r="E222" s="25">
        <v>10160000</v>
      </c>
      <c r="F222" s="26">
        <v>44</v>
      </c>
      <c r="G222" t="s">
        <v>60</v>
      </c>
      <c r="H222" t="s">
        <v>203</v>
      </c>
      <c r="I222" s="25">
        <v>10160000</v>
      </c>
      <c r="J222" t="s">
        <v>60</v>
      </c>
      <c r="K222" s="27"/>
      <c r="L222" t="s">
        <v>60</v>
      </c>
      <c r="M222" t="s">
        <v>60</v>
      </c>
      <c r="N222" t="s">
        <v>60</v>
      </c>
      <c r="O222" s="24">
        <v>45737</v>
      </c>
      <c r="P222" t="s">
        <v>117</v>
      </c>
      <c r="Q222"/>
      <c r="R222" t="s">
        <v>60</v>
      </c>
      <c r="S222" s="25">
        <v>10160000</v>
      </c>
      <c r="T222" s="26">
        <v>44</v>
      </c>
      <c r="U222" t="s">
        <v>203</v>
      </c>
      <c r="V222" t="s">
        <v>60</v>
      </c>
      <c r="W222" s="25">
        <v>10160000</v>
      </c>
      <c r="X222" s="26">
        <v>44</v>
      </c>
      <c r="Y222" s="25">
        <v>10160000</v>
      </c>
      <c r="Z222" s="24">
        <v>45737</v>
      </c>
      <c r="AA222"/>
      <c r="AB222"/>
      <c r="AC222" s="24">
        <v>45544</v>
      </c>
      <c r="AD222" s="24">
        <v>45737</v>
      </c>
      <c r="AE222" t="s">
        <v>948</v>
      </c>
      <c r="AF222" t="s">
        <v>949</v>
      </c>
      <c r="AG222" t="s">
        <v>132</v>
      </c>
      <c r="AH222" s="28">
        <v>5.8499999999999996E-2</v>
      </c>
      <c r="AI222" t="s">
        <v>120</v>
      </c>
      <c r="AJ222" s="24">
        <v>45587</v>
      </c>
      <c r="AK222" t="s">
        <v>203</v>
      </c>
      <c r="AL222" s="24">
        <v>45737</v>
      </c>
      <c r="AM222" t="s">
        <v>66</v>
      </c>
      <c r="AN222" t="s">
        <v>203</v>
      </c>
      <c r="AO222" t="s">
        <v>67</v>
      </c>
      <c r="AP222" t="s">
        <v>121</v>
      </c>
      <c r="AQ222" t="s">
        <v>69</v>
      </c>
      <c r="AR222" t="s">
        <v>60</v>
      </c>
      <c r="AS222" t="s">
        <v>60</v>
      </c>
      <c r="AT222" t="s">
        <v>60</v>
      </c>
      <c r="AU222" t="s">
        <v>203</v>
      </c>
    </row>
    <row r="223" spans="1:47">
      <c r="A223" t="s">
        <v>950</v>
      </c>
      <c r="B223" s="24">
        <v>45737</v>
      </c>
      <c r="C223" t="s">
        <v>114</v>
      </c>
      <c r="D223" t="s">
        <v>951</v>
      </c>
      <c r="E223" s="25">
        <v>10510100</v>
      </c>
      <c r="F223" s="26">
        <v>50</v>
      </c>
      <c r="G223" t="s">
        <v>60</v>
      </c>
      <c r="H223" t="s">
        <v>203</v>
      </c>
      <c r="I223" s="25">
        <v>10510100</v>
      </c>
      <c r="J223" t="s">
        <v>60</v>
      </c>
      <c r="K223" s="27"/>
      <c r="L223" t="s">
        <v>60</v>
      </c>
      <c r="M223" t="s">
        <v>60</v>
      </c>
      <c r="N223" t="s">
        <v>60</v>
      </c>
      <c r="O223" s="24">
        <v>45737</v>
      </c>
      <c r="P223" t="s">
        <v>117</v>
      </c>
      <c r="Q223"/>
      <c r="R223" t="s">
        <v>60</v>
      </c>
      <c r="S223" s="25">
        <v>10510100</v>
      </c>
      <c r="T223" s="26">
        <v>50</v>
      </c>
      <c r="U223" t="s">
        <v>203</v>
      </c>
      <c r="V223" t="s">
        <v>60</v>
      </c>
      <c r="W223" s="25">
        <v>10510100</v>
      </c>
      <c r="X223" s="26">
        <v>50</v>
      </c>
      <c r="Y223" s="25">
        <v>10510100</v>
      </c>
      <c r="Z223" s="24">
        <v>45737</v>
      </c>
      <c r="AA223"/>
      <c r="AB223"/>
      <c r="AC223" s="24">
        <v>45586</v>
      </c>
      <c r="AD223" s="24">
        <v>45737</v>
      </c>
      <c r="AE223" t="s">
        <v>952</v>
      </c>
      <c r="AF223" t="s">
        <v>1446</v>
      </c>
      <c r="AG223" t="s">
        <v>132</v>
      </c>
      <c r="AH223" s="28">
        <v>5.8499999999999996E-2</v>
      </c>
      <c r="AI223" t="s">
        <v>120</v>
      </c>
      <c r="AJ223" s="24">
        <v>45587</v>
      </c>
      <c r="AK223" t="s">
        <v>203</v>
      </c>
      <c r="AL223" s="24">
        <v>45737</v>
      </c>
      <c r="AM223" t="s">
        <v>66</v>
      </c>
      <c r="AN223" t="s">
        <v>203</v>
      </c>
      <c r="AO223" t="s">
        <v>67</v>
      </c>
      <c r="AP223" t="s">
        <v>121</v>
      </c>
      <c r="AQ223" t="s">
        <v>69</v>
      </c>
      <c r="AR223" t="s">
        <v>60</v>
      </c>
      <c r="AS223" t="s">
        <v>60</v>
      </c>
      <c r="AT223" t="s">
        <v>60</v>
      </c>
      <c r="AU223" t="s">
        <v>203</v>
      </c>
    </row>
    <row r="224" spans="1:47">
      <c r="A224" t="s">
        <v>953</v>
      </c>
      <c r="B224" s="24">
        <v>45736</v>
      </c>
      <c r="C224" t="s">
        <v>114</v>
      </c>
      <c r="D224" t="s">
        <v>954</v>
      </c>
      <c r="E224" s="25">
        <v>10245900</v>
      </c>
      <c r="F224" s="26">
        <v>136</v>
      </c>
      <c r="G224" t="s">
        <v>60</v>
      </c>
      <c r="H224" t="s">
        <v>109</v>
      </c>
      <c r="I224" s="25">
        <v>10245900</v>
      </c>
      <c r="J224" t="s">
        <v>60</v>
      </c>
      <c r="K224" s="27"/>
      <c r="L224" t="s">
        <v>60</v>
      </c>
      <c r="M224" t="s">
        <v>60</v>
      </c>
      <c r="N224" t="s">
        <v>60</v>
      </c>
      <c r="O224" s="24">
        <v>45736</v>
      </c>
      <c r="P224" t="s">
        <v>117</v>
      </c>
      <c r="Q224"/>
      <c r="R224" t="s">
        <v>60</v>
      </c>
      <c r="S224" s="25">
        <v>10245900</v>
      </c>
      <c r="T224" s="26">
        <v>136</v>
      </c>
      <c r="U224" t="s">
        <v>109</v>
      </c>
      <c r="V224" t="s">
        <v>60</v>
      </c>
      <c r="W224" s="25">
        <v>10245900</v>
      </c>
      <c r="X224" s="26">
        <v>136</v>
      </c>
      <c r="Y224" s="25">
        <v>10245900</v>
      </c>
      <c r="Z224" s="24">
        <v>45736</v>
      </c>
      <c r="AA224"/>
      <c r="AB224"/>
      <c r="AC224" s="24">
        <v>45561</v>
      </c>
      <c r="AD224" s="24">
        <v>45736</v>
      </c>
      <c r="AE224" t="s">
        <v>955</v>
      </c>
      <c r="AF224" t="s">
        <v>1447</v>
      </c>
      <c r="AG224" t="s">
        <v>956</v>
      </c>
      <c r="AH224" s="28">
        <v>6.0400000000000002E-2</v>
      </c>
      <c r="AI224" t="s">
        <v>120</v>
      </c>
      <c r="AJ224" s="24">
        <v>45609</v>
      </c>
      <c r="AK224" t="s">
        <v>109</v>
      </c>
      <c r="AL224" s="24">
        <v>45736</v>
      </c>
      <c r="AM224" t="s">
        <v>66</v>
      </c>
      <c r="AN224" t="s">
        <v>109</v>
      </c>
      <c r="AO224" t="s">
        <v>67</v>
      </c>
      <c r="AP224" t="s">
        <v>121</v>
      </c>
      <c r="AQ224" t="s">
        <v>69</v>
      </c>
      <c r="AR224" t="s">
        <v>60</v>
      </c>
      <c r="AS224" t="s">
        <v>60</v>
      </c>
      <c r="AT224" t="s">
        <v>60</v>
      </c>
      <c r="AU224" t="s">
        <v>109</v>
      </c>
    </row>
    <row r="225" spans="1:47">
      <c r="A225" t="s">
        <v>957</v>
      </c>
      <c r="B225" s="24">
        <v>45736</v>
      </c>
      <c r="C225" t="s">
        <v>58</v>
      </c>
      <c r="D225" t="s">
        <v>958</v>
      </c>
      <c r="E225" s="25">
        <v>22005800</v>
      </c>
      <c r="F225" s="26">
        <v>65</v>
      </c>
      <c r="G225" t="s">
        <v>60</v>
      </c>
      <c r="H225" t="s">
        <v>116</v>
      </c>
      <c r="I225" s="25">
        <v>22005800</v>
      </c>
      <c r="J225" t="s">
        <v>60</v>
      </c>
      <c r="K225" s="27"/>
      <c r="L225" t="s">
        <v>60</v>
      </c>
      <c r="M225" t="s">
        <v>60</v>
      </c>
      <c r="N225" t="s">
        <v>60</v>
      </c>
      <c r="O225" s="24">
        <v>45736</v>
      </c>
      <c r="P225" t="s">
        <v>86</v>
      </c>
      <c r="Q225" s="24">
        <v>45527</v>
      </c>
      <c r="R225" t="s">
        <v>60</v>
      </c>
      <c r="S225" s="25">
        <v>22005800</v>
      </c>
      <c r="T225" s="26">
        <v>65</v>
      </c>
      <c r="U225" t="s">
        <v>116</v>
      </c>
      <c r="V225" t="s">
        <v>60</v>
      </c>
      <c r="W225" s="25">
        <v>22005800</v>
      </c>
      <c r="X225" s="26">
        <v>65</v>
      </c>
      <c r="Y225" s="25">
        <v>22005800</v>
      </c>
      <c r="Z225" s="24">
        <v>45736</v>
      </c>
      <c r="AA225"/>
      <c r="AB225"/>
      <c r="AC225" s="24">
        <v>45636</v>
      </c>
      <c r="AD225" s="24">
        <v>45736</v>
      </c>
      <c r="AE225" t="s">
        <v>959</v>
      </c>
      <c r="AF225" t="s">
        <v>960</v>
      </c>
      <c r="AG225" t="s">
        <v>174</v>
      </c>
      <c r="AH225" s="28">
        <v>6.1500000000000006E-2</v>
      </c>
      <c r="AI225" t="s">
        <v>65</v>
      </c>
      <c r="AJ225" s="24">
        <v>45680</v>
      </c>
      <c r="AK225" t="s">
        <v>116</v>
      </c>
      <c r="AL225" s="24">
        <v>45736</v>
      </c>
      <c r="AM225" t="s">
        <v>66</v>
      </c>
      <c r="AN225" t="s">
        <v>116</v>
      </c>
      <c r="AO225" t="s">
        <v>268</v>
      </c>
      <c r="AP225" t="s">
        <v>68</v>
      </c>
      <c r="AQ225" t="s">
        <v>69</v>
      </c>
      <c r="AR225" t="s">
        <v>60</v>
      </c>
      <c r="AS225" t="s">
        <v>60</v>
      </c>
      <c r="AT225" t="s">
        <v>60</v>
      </c>
      <c r="AU225" t="s">
        <v>116</v>
      </c>
    </row>
    <row r="226" spans="1:47">
      <c r="A226" t="s">
        <v>961</v>
      </c>
      <c r="B226" s="24">
        <v>45735</v>
      </c>
      <c r="C226" t="s">
        <v>58</v>
      </c>
      <c r="D226" t="s">
        <v>962</v>
      </c>
      <c r="E226" s="25">
        <v>22888000</v>
      </c>
      <c r="F226" s="26">
        <v>72</v>
      </c>
      <c r="G226" t="s">
        <v>60</v>
      </c>
      <c r="H226" t="s">
        <v>72</v>
      </c>
      <c r="I226" s="25">
        <v>22888000</v>
      </c>
      <c r="J226" t="s">
        <v>60</v>
      </c>
      <c r="K226" s="27"/>
      <c r="L226" t="s">
        <v>60</v>
      </c>
      <c r="M226" t="s">
        <v>60</v>
      </c>
      <c r="N226" t="s">
        <v>60</v>
      </c>
      <c r="O226" s="24">
        <v>45735</v>
      </c>
      <c r="P226" t="s">
        <v>86</v>
      </c>
      <c r="Q226"/>
      <c r="R226" t="s">
        <v>60</v>
      </c>
      <c r="S226" s="25">
        <v>22888000</v>
      </c>
      <c r="T226" s="26">
        <v>72</v>
      </c>
      <c r="U226" t="s">
        <v>72</v>
      </c>
      <c r="V226" t="s">
        <v>60</v>
      </c>
      <c r="W226" s="25">
        <v>22888000</v>
      </c>
      <c r="X226" s="26">
        <v>72</v>
      </c>
      <c r="Y226" s="25">
        <v>22888000</v>
      </c>
      <c r="Z226" s="24">
        <v>45735</v>
      </c>
      <c r="AA226"/>
      <c r="AB226"/>
      <c r="AC226" s="24">
        <v>45482</v>
      </c>
      <c r="AD226" s="24">
        <v>45735</v>
      </c>
      <c r="AE226" t="s">
        <v>963</v>
      </c>
      <c r="AF226" t="s">
        <v>964</v>
      </c>
      <c r="AG226" t="s">
        <v>279</v>
      </c>
      <c r="AH226" s="28">
        <v>5.96E-2</v>
      </c>
      <c r="AI226" t="s">
        <v>65</v>
      </c>
      <c r="AJ226" s="24">
        <v>45573</v>
      </c>
      <c r="AK226" t="s">
        <v>72</v>
      </c>
      <c r="AL226" s="24">
        <v>45735</v>
      </c>
      <c r="AM226" t="s">
        <v>66</v>
      </c>
      <c r="AN226" t="s">
        <v>72</v>
      </c>
      <c r="AO226" t="s">
        <v>67</v>
      </c>
      <c r="AP226" t="s">
        <v>68</v>
      </c>
      <c r="AQ226" t="s">
        <v>69</v>
      </c>
      <c r="AR226" t="s">
        <v>60</v>
      </c>
      <c r="AS226" t="s">
        <v>60</v>
      </c>
      <c r="AT226" t="s">
        <v>60</v>
      </c>
      <c r="AU226" t="s">
        <v>72</v>
      </c>
    </row>
    <row r="227" spans="1:47">
      <c r="A227" t="s">
        <v>965</v>
      </c>
      <c r="B227" s="24">
        <v>45735</v>
      </c>
      <c r="C227" t="s">
        <v>58</v>
      </c>
      <c r="D227" t="s">
        <v>966</v>
      </c>
      <c r="E227" s="25">
        <v>10428700</v>
      </c>
      <c r="F227" s="26">
        <v>43</v>
      </c>
      <c r="G227" t="s">
        <v>60</v>
      </c>
      <c r="H227" t="s">
        <v>109</v>
      </c>
      <c r="I227" s="25">
        <v>10428700</v>
      </c>
      <c r="J227" t="s">
        <v>60</v>
      </c>
      <c r="K227" s="27"/>
      <c r="L227" t="s">
        <v>60</v>
      </c>
      <c r="M227" t="s">
        <v>60</v>
      </c>
      <c r="N227" t="s">
        <v>60</v>
      </c>
      <c r="O227" s="24">
        <v>45735</v>
      </c>
      <c r="P227" t="s">
        <v>86</v>
      </c>
      <c r="Q227" s="24">
        <v>45516</v>
      </c>
      <c r="R227" t="s">
        <v>60</v>
      </c>
      <c r="S227" s="25">
        <v>10428700</v>
      </c>
      <c r="T227" s="26">
        <v>43</v>
      </c>
      <c r="U227" t="s">
        <v>109</v>
      </c>
      <c r="V227" t="s">
        <v>60</v>
      </c>
      <c r="W227" s="25">
        <v>10428700</v>
      </c>
      <c r="X227" s="26">
        <v>43</v>
      </c>
      <c r="Y227" s="25">
        <v>10428700</v>
      </c>
      <c r="Z227" s="24">
        <v>45735</v>
      </c>
      <c r="AA227"/>
      <c r="AB227"/>
      <c r="AC227" s="24">
        <v>45614</v>
      </c>
      <c r="AD227" s="24">
        <v>45735</v>
      </c>
      <c r="AE227" t="s">
        <v>967</v>
      </c>
      <c r="AF227" t="s">
        <v>968</v>
      </c>
      <c r="AG227" t="s">
        <v>112</v>
      </c>
      <c r="AH227" s="28">
        <v>5.9800000000000006E-2</v>
      </c>
      <c r="AI227" t="s">
        <v>65</v>
      </c>
      <c r="AJ227" s="24">
        <v>45680</v>
      </c>
      <c r="AK227" t="s">
        <v>109</v>
      </c>
      <c r="AL227" s="24">
        <v>45735</v>
      </c>
      <c r="AM227" t="s">
        <v>66</v>
      </c>
      <c r="AN227" t="s">
        <v>109</v>
      </c>
      <c r="AO227" t="s">
        <v>67</v>
      </c>
      <c r="AP227" t="s">
        <v>68</v>
      </c>
      <c r="AQ227" t="s">
        <v>69</v>
      </c>
      <c r="AR227" t="s">
        <v>60</v>
      </c>
      <c r="AS227" t="s">
        <v>60</v>
      </c>
      <c r="AT227" t="s">
        <v>60</v>
      </c>
      <c r="AU227" t="s">
        <v>109</v>
      </c>
    </row>
    <row r="228" spans="1:47">
      <c r="A228" t="s">
        <v>969</v>
      </c>
      <c r="B228" s="24">
        <v>45729</v>
      </c>
      <c r="C228" t="s">
        <v>970</v>
      </c>
      <c r="D228" t="s">
        <v>971</v>
      </c>
      <c r="E228" s="25">
        <v>4886400</v>
      </c>
      <c r="F228" s="26">
        <v>90</v>
      </c>
      <c r="G228" t="s">
        <v>60</v>
      </c>
      <c r="H228" t="s">
        <v>972</v>
      </c>
      <c r="I228" s="25">
        <v>4886400</v>
      </c>
      <c r="J228" t="s">
        <v>60</v>
      </c>
      <c r="K228" s="27"/>
      <c r="L228" t="s">
        <v>60</v>
      </c>
      <c r="M228" t="s">
        <v>60</v>
      </c>
      <c r="N228" t="s">
        <v>60</v>
      </c>
      <c r="O228" s="24">
        <v>45729</v>
      </c>
      <c r="P228" t="s">
        <v>973</v>
      </c>
      <c r="Q228"/>
      <c r="R228" t="s">
        <v>60</v>
      </c>
      <c r="S228" s="25">
        <v>4886400</v>
      </c>
      <c r="T228" s="26">
        <v>90</v>
      </c>
      <c r="U228" t="s">
        <v>972</v>
      </c>
      <c r="V228" t="s">
        <v>60</v>
      </c>
      <c r="W228" s="25">
        <v>4886400</v>
      </c>
      <c r="X228" s="26">
        <v>90</v>
      </c>
      <c r="Y228" s="25">
        <v>4886400</v>
      </c>
      <c r="Z228" s="24">
        <v>45729</v>
      </c>
      <c r="AA228"/>
      <c r="AB228"/>
      <c r="AC228" s="24">
        <v>45491</v>
      </c>
      <c r="AD228" s="24">
        <v>45729</v>
      </c>
      <c r="AE228" t="s">
        <v>974</v>
      </c>
      <c r="AF228" t="s">
        <v>1448</v>
      </c>
      <c r="AG228" t="s">
        <v>187</v>
      </c>
      <c r="AH228" s="28">
        <v>5.7000000000000002E-2</v>
      </c>
      <c r="AI228" t="s">
        <v>65</v>
      </c>
      <c r="AJ228" s="24">
        <v>45539</v>
      </c>
      <c r="AK228" t="s">
        <v>972</v>
      </c>
      <c r="AL228" s="24">
        <v>45729</v>
      </c>
      <c r="AM228" t="s">
        <v>66</v>
      </c>
      <c r="AN228" t="s">
        <v>972</v>
      </c>
      <c r="AO228" t="s">
        <v>67</v>
      </c>
      <c r="AP228" t="s">
        <v>68</v>
      </c>
      <c r="AQ228" t="s">
        <v>69</v>
      </c>
      <c r="AR228" t="s">
        <v>60</v>
      </c>
      <c r="AS228" t="s">
        <v>60</v>
      </c>
      <c r="AT228" t="s">
        <v>60</v>
      </c>
      <c r="AU228" t="s">
        <v>972</v>
      </c>
    </row>
    <row r="229" spans="1:47">
      <c r="A229" t="s">
        <v>975</v>
      </c>
      <c r="B229" s="24">
        <v>45729</v>
      </c>
      <c r="C229" t="s">
        <v>58</v>
      </c>
      <c r="D229" t="s">
        <v>976</v>
      </c>
      <c r="E229" s="25">
        <v>48757100</v>
      </c>
      <c r="F229" s="26">
        <v>125</v>
      </c>
      <c r="G229" t="s">
        <v>60</v>
      </c>
      <c r="H229" t="s">
        <v>109</v>
      </c>
      <c r="I229" s="25">
        <v>48757100</v>
      </c>
      <c r="J229" t="s">
        <v>60</v>
      </c>
      <c r="K229" s="27"/>
      <c r="L229" t="s">
        <v>60</v>
      </c>
      <c r="M229" t="s">
        <v>60</v>
      </c>
      <c r="N229" t="s">
        <v>60</v>
      </c>
      <c r="O229" s="24">
        <v>45729</v>
      </c>
      <c r="P229" t="s">
        <v>86</v>
      </c>
      <c r="Q229"/>
      <c r="R229" t="s">
        <v>60</v>
      </c>
      <c r="S229" s="25">
        <v>48757100</v>
      </c>
      <c r="T229" s="26">
        <v>125</v>
      </c>
      <c r="U229" t="s">
        <v>109</v>
      </c>
      <c r="V229" t="s">
        <v>60</v>
      </c>
      <c r="W229" s="25">
        <v>48757100</v>
      </c>
      <c r="X229" s="26">
        <v>125</v>
      </c>
      <c r="Y229" s="25">
        <v>48757100</v>
      </c>
      <c r="Z229" s="24">
        <v>45729</v>
      </c>
      <c r="AA229"/>
      <c r="AB229"/>
      <c r="AC229" s="24">
        <v>45334</v>
      </c>
      <c r="AD229" s="24">
        <v>45729</v>
      </c>
      <c r="AE229" t="s">
        <v>977</v>
      </c>
      <c r="AF229" t="s">
        <v>978</v>
      </c>
      <c r="AG229" t="s">
        <v>187</v>
      </c>
      <c r="AH229" s="28">
        <v>5.8899999999999994E-2</v>
      </c>
      <c r="AI229" t="s">
        <v>65</v>
      </c>
      <c r="AJ229" s="24">
        <v>45573</v>
      </c>
      <c r="AK229" t="s">
        <v>109</v>
      </c>
      <c r="AL229" s="24">
        <v>45729</v>
      </c>
      <c r="AM229" t="s">
        <v>66</v>
      </c>
      <c r="AN229" t="s">
        <v>109</v>
      </c>
      <c r="AO229" t="s">
        <v>67</v>
      </c>
      <c r="AP229" t="s">
        <v>68</v>
      </c>
      <c r="AQ229" t="s">
        <v>69</v>
      </c>
      <c r="AR229" t="s">
        <v>60</v>
      </c>
      <c r="AS229" t="s">
        <v>60</v>
      </c>
      <c r="AT229" t="s">
        <v>60</v>
      </c>
      <c r="AU229" t="s">
        <v>109</v>
      </c>
    </row>
    <row r="230" spans="1:47">
      <c r="A230" t="s">
        <v>979</v>
      </c>
      <c r="B230" s="24">
        <v>45729</v>
      </c>
      <c r="C230" t="s">
        <v>58</v>
      </c>
      <c r="D230" t="s">
        <v>980</v>
      </c>
      <c r="E230" s="25">
        <v>14500000</v>
      </c>
      <c r="F230" s="26">
        <v>69</v>
      </c>
      <c r="G230" t="s">
        <v>60</v>
      </c>
      <c r="H230" t="s">
        <v>85</v>
      </c>
      <c r="I230" s="25">
        <v>14500000</v>
      </c>
      <c r="J230" t="s">
        <v>60</v>
      </c>
      <c r="K230" s="27"/>
      <c r="L230" t="s">
        <v>60</v>
      </c>
      <c r="M230" t="s">
        <v>60</v>
      </c>
      <c r="N230" t="s">
        <v>60</v>
      </c>
      <c r="O230" s="24">
        <v>45729</v>
      </c>
      <c r="P230" t="s">
        <v>86</v>
      </c>
      <c r="Q230"/>
      <c r="R230" t="s">
        <v>60</v>
      </c>
      <c r="S230" s="25">
        <v>14500000</v>
      </c>
      <c r="T230" s="26">
        <v>69</v>
      </c>
      <c r="U230" t="s">
        <v>85</v>
      </c>
      <c r="V230" t="s">
        <v>60</v>
      </c>
      <c r="W230" s="25">
        <v>14500000</v>
      </c>
      <c r="X230" s="26">
        <v>69</v>
      </c>
      <c r="Y230" s="25">
        <v>14500000</v>
      </c>
      <c r="Z230" s="24">
        <v>45729</v>
      </c>
      <c r="AA230"/>
      <c r="AB230"/>
      <c r="AC230" s="24">
        <v>45492</v>
      </c>
      <c r="AD230" s="24">
        <v>45729</v>
      </c>
      <c r="AE230" t="s">
        <v>981</v>
      </c>
      <c r="AF230" t="s">
        <v>982</v>
      </c>
      <c r="AG230" t="s">
        <v>200</v>
      </c>
      <c r="AH230" s="28">
        <v>5.9000000000000004E-2</v>
      </c>
      <c r="AI230" t="s">
        <v>65</v>
      </c>
      <c r="AJ230" s="24">
        <v>45533</v>
      </c>
      <c r="AK230" t="s">
        <v>85</v>
      </c>
      <c r="AL230" s="24">
        <v>45729</v>
      </c>
      <c r="AM230" t="s">
        <v>66</v>
      </c>
      <c r="AN230" t="s">
        <v>85</v>
      </c>
      <c r="AO230" t="s">
        <v>67</v>
      </c>
      <c r="AP230" t="s">
        <v>68</v>
      </c>
      <c r="AQ230" t="s">
        <v>69</v>
      </c>
      <c r="AR230" t="s">
        <v>60</v>
      </c>
      <c r="AS230" t="s">
        <v>60</v>
      </c>
      <c r="AT230" t="s">
        <v>60</v>
      </c>
      <c r="AU230" t="s">
        <v>85</v>
      </c>
    </row>
    <row r="231" spans="1:47">
      <c r="A231" t="s">
        <v>983</v>
      </c>
      <c r="B231" s="24">
        <v>45728</v>
      </c>
      <c r="C231" t="s">
        <v>58</v>
      </c>
      <c r="D231" t="s">
        <v>984</v>
      </c>
      <c r="E231" s="25">
        <v>15693200</v>
      </c>
      <c r="F231" s="26">
        <v>59</v>
      </c>
      <c r="G231" t="s">
        <v>60</v>
      </c>
      <c r="H231" t="s">
        <v>139</v>
      </c>
      <c r="I231" s="25">
        <v>15693200</v>
      </c>
      <c r="J231" t="s">
        <v>60</v>
      </c>
      <c r="K231" s="27"/>
      <c r="L231" t="s">
        <v>60</v>
      </c>
      <c r="M231" t="s">
        <v>60</v>
      </c>
      <c r="N231" t="s">
        <v>60</v>
      </c>
      <c r="O231" s="24">
        <v>45728</v>
      </c>
      <c r="P231" t="s">
        <v>86</v>
      </c>
      <c r="Q231"/>
      <c r="R231" t="s">
        <v>60</v>
      </c>
      <c r="S231" s="25">
        <v>15693200</v>
      </c>
      <c r="T231" s="26">
        <v>59</v>
      </c>
      <c r="U231" t="s">
        <v>139</v>
      </c>
      <c r="V231" t="s">
        <v>60</v>
      </c>
      <c r="W231" s="25">
        <v>15693200</v>
      </c>
      <c r="X231" s="26">
        <v>59</v>
      </c>
      <c r="Y231" s="25">
        <v>15693200</v>
      </c>
      <c r="Z231" s="24">
        <v>45728</v>
      </c>
      <c r="AA231"/>
      <c r="AB231"/>
      <c r="AC231" s="24">
        <v>45560</v>
      </c>
      <c r="AD231" s="24">
        <v>45728</v>
      </c>
      <c r="AE231" t="s">
        <v>985</v>
      </c>
      <c r="AF231" t="s">
        <v>1449</v>
      </c>
      <c r="AG231" t="s">
        <v>169</v>
      </c>
      <c r="AH231" s="28">
        <v>5.8099999999999999E-2</v>
      </c>
      <c r="AI231" t="s">
        <v>65</v>
      </c>
      <c r="AJ231" s="24">
        <v>45623</v>
      </c>
      <c r="AK231" t="s">
        <v>139</v>
      </c>
      <c r="AL231" s="24">
        <v>45728</v>
      </c>
      <c r="AM231" t="s">
        <v>66</v>
      </c>
      <c r="AN231" t="s">
        <v>139</v>
      </c>
      <c r="AO231" t="s">
        <v>67</v>
      </c>
      <c r="AP231" t="s">
        <v>68</v>
      </c>
      <c r="AQ231" t="s">
        <v>69</v>
      </c>
      <c r="AR231" t="s">
        <v>60</v>
      </c>
      <c r="AS231" t="s">
        <v>60</v>
      </c>
      <c r="AT231" t="s">
        <v>60</v>
      </c>
      <c r="AU231" t="s">
        <v>139</v>
      </c>
    </row>
    <row r="232" spans="1:47">
      <c r="A232" t="s">
        <v>986</v>
      </c>
      <c r="B232" s="24">
        <v>45727</v>
      </c>
      <c r="C232" t="s">
        <v>58</v>
      </c>
      <c r="D232" t="s">
        <v>987</v>
      </c>
      <c r="E232" s="25">
        <v>19680000</v>
      </c>
      <c r="F232" s="26">
        <v>70</v>
      </c>
      <c r="G232" t="s">
        <v>60</v>
      </c>
      <c r="H232" t="s">
        <v>109</v>
      </c>
      <c r="I232" s="25">
        <v>19680000</v>
      </c>
      <c r="J232" t="s">
        <v>60</v>
      </c>
      <c r="K232" s="27"/>
      <c r="L232" t="s">
        <v>60</v>
      </c>
      <c r="M232" t="s">
        <v>60</v>
      </c>
      <c r="N232" t="s">
        <v>60</v>
      </c>
      <c r="O232" s="24">
        <v>45727</v>
      </c>
      <c r="P232" t="s">
        <v>86</v>
      </c>
      <c r="Q232"/>
      <c r="R232" t="s">
        <v>60</v>
      </c>
      <c r="S232" s="25">
        <v>19680000</v>
      </c>
      <c r="T232" s="26">
        <v>70</v>
      </c>
      <c r="U232" t="s">
        <v>109</v>
      </c>
      <c r="V232" t="s">
        <v>60</v>
      </c>
      <c r="W232" s="25">
        <v>19680000</v>
      </c>
      <c r="X232" s="26">
        <v>70</v>
      </c>
      <c r="Y232" s="25">
        <v>19680000</v>
      </c>
      <c r="Z232" s="24">
        <v>45727</v>
      </c>
      <c r="AA232"/>
      <c r="AB232"/>
      <c r="AC232" s="24">
        <v>45400</v>
      </c>
      <c r="AD232" s="24">
        <v>45727</v>
      </c>
      <c r="AE232" t="s">
        <v>988</v>
      </c>
      <c r="AF232" t="s">
        <v>989</v>
      </c>
      <c r="AG232" t="s">
        <v>220</v>
      </c>
      <c r="AH232" s="28">
        <v>6.3399999999999998E-2</v>
      </c>
      <c r="AI232" t="s">
        <v>65</v>
      </c>
      <c r="AJ232" s="24">
        <v>45596</v>
      </c>
      <c r="AK232" t="s">
        <v>109</v>
      </c>
      <c r="AL232" s="24">
        <v>45727</v>
      </c>
      <c r="AM232" t="s">
        <v>66</v>
      </c>
      <c r="AN232" t="s">
        <v>109</v>
      </c>
      <c r="AO232" t="s">
        <v>67</v>
      </c>
      <c r="AP232" t="s">
        <v>68</v>
      </c>
      <c r="AQ232" t="s">
        <v>69</v>
      </c>
      <c r="AR232" t="s">
        <v>60</v>
      </c>
      <c r="AS232" t="s">
        <v>60</v>
      </c>
      <c r="AT232" t="s">
        <v>60</v>
      </c>
      <c r="AU232" t="s">
        <v>109</v>
      </c>
    </row>
    <row r="233" spans="1:47">
      <c r="A233" t="s">
        <v>990</v>
      </c>
      <c r="B233" s="24">
        <v>45722</v>
      </c>
      <c r="C233" t="s">
        <v>58</v>
      </c>
      <c r="D233" t="s">
        <v>991</v>
      </c>
      <c r="E233" s="25">
        <v>4942300</v>
      </c>
      <c r="F233" s="26">
        <v>8</v>
      </c>
      <c r="G233" t="s">
        <v>60</v>
      </c>
      <c r="H233" t="s">
        <v>109</v>
      </c>
      <c r="I233" s="25">
        <v>4942300</v>
      </c>
      <c r="J233" t="s">
        <v>60</v>
      </c>
      <c r="K233" s="27"/>
      <c r="L233" t="s">
        <v>60</v>
      </c>
      <c r="M233" t="s">
        <v>60</v>
      </c>
      <c r="N233" t="s">
        <v>60</v>
      </c>
      <c r="O233" s="24">
        <v>45722</v>
      </c>
      <c r="P233" t="s">
        <v>86</v>
      </c>
      <c r="Q233"/>
      <c r="R233" t="s">
        <v>60</v>
      </c>
      <c r="S233" s="25">
        <v>4942300</v>
      </c>
      <c r="T233" s="26">
        <v>8</v>
      </c>
      <c r="U233" t="s">
        <v>109</v>
      </c>
      <c r="V233" t="s">
        <v>60</v>
      </c>
      <c r="W233" s="25">
        <v>4942300</v>
      </c>
      <c r="X233" s="26">
        <v>8</v>
      </c>
      <c r="Y233" s="25">
        <v>4942300</v>
      </c>
      <c r="Z233" s="24">
        <v>45722</v>
      </c>
      <c r="AA233"/>
      <c r="AB233"/>
      <c r="AC233" s="24">
        <v>45447</v>
      </c>
      <c r="AD233" s="24">
        <v>45722</v>
      </c>
      <c r="AE233" t="s">
        <v>992</v>
      </c>
      <c r="AF233" t="s">
        <v>993</v>
      </c>
      <c r="AG233" t="s">
        <v>450</v>
      </c>
      <c r="AH233" s="28">
        <v>5.9800000000000006E-2</v>
      </c>
      <c r="AI233" t="s">
        <v>65</v>
      </c>
      <c r="AJ233" s="24">
        <v>45554</v>
      </c>
      <c r="AK233" t="s">
        <v>109</v>
      </c>
      <c r="AL233" s="24">
        <v>45722</v>
      </c>
      <c r="AM233" t="s">
        <v>66</v>
      </c>
      <c r="AN233" t="s">
        <v>109</v>
      </c>
      <c r="AO233" t="s">
        <v>67</v>
      </c>
      <c r="AP233" t="s">
        <v>68</v>
      </c>
      <c r="AQ233" t="s">
        <v>69</v>
      </c>
      <c r="AR233" t="s">
        <v>60</v>
      </c>
      <c r="AS233" t="s">
        <v>60</v>
      </c>
      <c r="AT233" t="s">
        <v>60</v>
      </c>
      <c r="AU233" t="s">
        <v>109</v>
      </c>
    </row>
    <row r="234" spans="1:47">
      <c r="A234" t="s">
        <v>994</v>
      </c>
      <c r="B234" s="24">
        <v>45722</v>
      </c>
      <c r="C234" t="s">
        <v>114</v>
      </c>
      <c r="D234" t="s">
        <v>995</v>
      </c>
      <c r="E234" s="25">
        <v>24024400</v>
      </c>
      <c r="F234" s="26">
        <v>280</v>
      </c>
      <c r="G234" t="s">
        <v>60</v>
      </c>
      <c r="H234" t="s">
        <v>996</v>
      </c>
      <c r="I234" s="25">
        <v>24024400</v>
      </c>
      <c r="J234" t="s">
        <v>60</v>
      </c>
      <c r="K234" s="27"/>
      <c r="L234" t="s">
        <v>60</v>
      </c>
      <c r="M234" t="s">
        <v>60</v>
      </c>
      <c r="N234" t="s">
        <v>60</v>
      </c>
      <c r="O234" s="24">
        <v>45722</v>
      </c>
      <c r="P234" t="s">
        <v>117</v>
      </c>
      <c r="Q234"/>
      <c r="R234" t="s">
        <v>60</v>
      </c>
      <c r="S234" s="25">
        <v>24024400</v>
      </c>
      <c r="T234" s="26">
        <v>258</v>
      </c>
      <c r="U234" t="s">
        <v>996</v>
      </c>
      <c r="V234" t="s">
        <v>60</v>
      </c>
      <c r="W234" s="25">
        <v>24024400</v>
      </c>
      <c r="X234" s="26">
        <v>280</v>
      </c>
      <c r="Y234" s="25">
        <v>24024400</v>
      </c>
      <c r="Z234" s="24">
        <v>45722</v>
      </c>
      <c r="AA234"/>
      <c r="AB234"/>
      <c r="AC234" s="24">
        <v>45512</v>
      </c>
      <c r="AD234" s="24">
        <v>45722</v>
      </c>
      <c r="AE234" t="s">
        <v>997</v>
      </c>
      <c r="AF234" t="s">
        <v>998</v>
      </c>
      <c r="AG234" t="s">
        <v>464</v>
      </c>
      <c r="AH234" s="28">
        <v>5.6900000000000006E-2</v>
      </c>
      <c r="AI234" t="s">
        <v>120</v>
      </c>
      <c r="AJ234" s="24">
        <v>45596</v>
      </c>
      <c r="AK234" t="s">
        <v>996</v>
      </c>
      <c r="AL234" s="24">
        <v>45722</v>
      </c>
      <c r="AM234" t="s">
        <v>66</v>
      </c>
      <c r="AN234" t="s">
        <v>996</v>
      </c>
      <c r="AO234" t="s">
        <v>67</v>
      </c>
      <c r="AP234" t="s">
        <v>121</v>
      </c>
      <c r="AQ234" t="s">
        <v>69</v>
      </c>
      <c r="AR234" t="s">
        <v>60</v>
      </c>
      <c r="AS234" t="s">
        <v>60</v>
      </c>
      <c r="AT234" t="s">
        <v>60</v>
      </c>
      <c r="AU234" t="s">
        <v>996</v>
      </c>
    </row>
    <row r="235" spans="1:47">
      <c r="A235" t="s">
        <v>999</v>
      </c>
      <c r="B235" s="24">
        <v>45715</v>
      </c>
      <c r="C235" t="s">
        <v>58</v>
      </c>
      <c r="D235" t="s">
        <v>1000</v>
      </c>
      <c r="E235" s="25">
        <v>5600000</v>
      </c>
      <c r="F235" s="26">
        <v>30</v>
      </c>
      <c r="G235" t="s">
        <v>60</v>
      </c>
      <c r="H235" t="s">
        <v>203</v>
      </c>
      <c r="I235" s="25">
        <v>5600000</v>
      </c>
      <c r="J235" t="s">
        <v>60</v>
      </c>
      <c r="K235" s="27"/>
      <c r="L235" t="s">
        <v>60</v>
      </c>
      <c r="M235" t="s">
        <v>60</v>
      </c>
      <c r="N235" t="s">
        <v>60</v>
      </c>
      <c r="O235" s="24">
        <v>45715</v>
      </c>
      <c r="P235" t="s">
        <v>86</v>
      </c>
      <c r="Q235" s="24">
        <v>45534</v>
      </c>
      <c r="R235" t="s">
        <v>60</v>
      </c>
      <c r="S235" s="25">
        <v>5600000</v>
      </c>
      <c r="T235" s="26">
        <v>30</v>
      </c>
      <c r="U235" t="s">
        <v>203</v>
      </c>
      <c r="V235" t="s">
        <v>60</v>
      </c>
      <c r="W235" s="25">
        <v>5600000</v>
      </c>
      <c r="X235" s="26">
        <v>30</v>
      </c>
      <c r="Y235" s="25">
        <v>5600000</v>
      </c>
      <c r="Z235" s="24">
        <v>45715</v>
      </c>
      <c r="AA235"/>
      <c r="AB235"/>
      <c r="AC235" s="24">
        <v>45337</v>
      </c>
      <c r="AD235" s="24">
        <v>45715</v>
      </c>
      <c r="AE235" t="s">
        <v>1001</v>
      </c>
      <c r="AF235" t="s">
        <v>1002</v>
      </c>
      <c r="AG235" t="s">
        <v>563</v>
      </c>
      <c r="AH235" s="28">
        <v>6.0899999999999996E-2</v>
      </c>
      <c r="AI235" t="s">
        <v>65</v>
      </c>
      <c r="AJ235" s="24">
        <v>45644</v>
      </c>
      <c r="AK235" t="s">
        <v>203</v>
      </c>
      <c r="AL235" s="24">
        <v>45715</v>
      </c>
      <c r="AM235" t="s">
        <v>66</v>
      </c>
      <c r="AN235" t="s">
        <v>203</v>
      </c>
      <c r="AO235" t="s">
        <v>67</v>
      </c>
      <c r="AP235" t="s">
        <v>68</v>
      </c>
      <c r="AQ235" t="s">
        <v>69</v>
      </c>
      <c r="AR235" t="s">
        <v>60</v>
      </c>
      <c r="AS235" t="s">
        <v>60</v>
      </c>
      <c r="AT235" t="s">
        <v>60</v>
      </c>
      <c r="AU235" t="s">
        <v>203</v>
      </c>
    </row>
    <row r="236" spans="1:47">
      <c r="A236" t="s">
        <v>1003</v>
      </c>
      <c r="B236" s="24">
        <v>45715</v>
      </c>
      <c r="C236" t="s">
        <v>208</v>
      </c>
      <c r="D236" t="s">
        <v>1004</v>
      </c>
      <c r="E236" s="25">
        <v>8904000</v>
      </c>
      <c r="F236" s="26">
        <v>95</v>
      </c>
      <c r="G236" t="s">
        <v>60</v>
      </c>
      <c r="H236" t="s">
        <v>301</v>
      </c>
      <c r="I236" s="25">
        <v>8904000</v>
      </c>
      <c r="J236" t="s">
        <v>60</v>
      </c>
      <c r="K236" s="27"/>
      <c r="L236" t="s">
        <v>60</v>
      </c>
      <c r="M236" t="s">
        <v>60</v>
      </c>
      <c r="N236" t="s">
        <v>60</v>
      </c>
      <c r="O236" s="24">
        <v>45715</v>
      </c>
      <c r="P236" t="s">
        <v>210</v>
      </c>
      <c r="Q236"/>
      <c r="R236" t="s">
        <v>60</v>
      </c>
      <c r="S236" s="25">
        <v>8904000</v>
      </c>
      <c r="T236" s="26">
        <v>95</v>
      </c>
      <c r="U236" t="s">
        <v>301</v>
      </c>
      <c r="V236" t="s">
        <v>60</v>
      </c>
      <c r="W236" s="25">
        <v>8904000</v>
      </c>
      <c r="X236" s="26">
        <v>95</v>
      </c>
      <c r="Y236" s="25">
        <v>8904000</v>
      </c>
      <c r="Z236" s="24">
        <v>45715</v>
      </c>
      <c r="AA236"/>
      <c r="AB236"/>
      <c r="AC236" s="24">
        <v>45590</v>
      </c>
      <c r="AD236" s="24">
        <v>45715</v>
      </c>
      <c r="AE236" t="s">
        <v>1005</v>
      </c>
      <c r="AF236" t="s">
        <v>1450</v>
      </c>
      <c r="AG236" t="s">
        <v>891</v>
      </c>
      <c r="AH236" s="28">
        <v>6.4199999999999993E-2</v>
      </c>
      <c r="AI236" t="s">
        <v>120</v>
      </c>
      <c r="AJ236" s="24">
        <v>45645</v>
      </c>
      <c r="AK236" t="s">
        <v>301</v>
      </c>
      <c r="AL236" s="24">
        <v>45715</v>
      </c>
      <c r="AM236" t="s">
        <v>66</v>
      </c>
      <c r="AN236" t="s">
        <v>301</v>
      </c>
      <c r="AO236" t="s">
        <v>67</v>
      </c>
      <c r="AP236" t="s">
        <v>215</v>
      </c>
      <c r="AQ236" t="s">
        <v>69</v>
      </c>
      <c r="AR236" t="s">
        <v>60</v>
      </c>
      <c r="AS236" t="s">
        <v>60</v>
      </c>
      <c r="AT236" t="s">
        <v>60</v>
      </c>
      <c r="AU236" t="s">
        <v>301</v>
      </c>
    </row>
    <row r="237" spans="1:47">
      <c r="A237" t="s">
        <v>1006</v>
      </c>
      <c r="B237" s="24">
        <v>45715</v>
      </c>
      <c r="C237" t="s">
        <v>58</v>
      </c>
      <c r="D237" t="s">
        <v>1007</v>
      </c>
      <c r="E237" s="25">
        <v>5215400</v>
      </c>
      <c r="F237" s="26">
        <v>48</v>
      </c>
      <c r="G237" t="s">
        <v>60</v>
      </c>
      <c r="H237" t="s">
        <v>109</v>
      </c>
      <c r="I237" s="25">
        <v>5215400</v>
      </c>
      <c r="J237" t="s">
        <v>60</v>
      </c>
      <c r="K237" s="27"/>
      <c r="L237" t="s">
        <v>60</v>
      </c>
      <c r="M237" t="s">
        <v>60</v>
      </c>
      <c r="N237" t="s">
        <v>60</v>
      </c>
      <c r="O237" s="24">
        <v>45715</v>
      </c>
      <c r="P237" t="s">
        <v>86</v>
      </c>
      <c r="Q237"/>
      <c r="R237" t="s">
        <v>60</v>
      </c>
      <c r="S237" s="25">
        <v>5215400</v>
      </c>
      <c r="T237" s="26">
        <v>48</v>
      </c>
      <c r="U237" t="s">
        <v>109</v>
      </c>
      <c r="V237" t="s">
        <v>60</v>
      </c>
      <c r="W237" s="25">
        <v>5215400</v>
      </c>
      <c r="X237" s="26">
        <v>48</v>
      </c>
      <c r="Y237" s="25">
        <v>5215400</v>
      </c>
      <c r="Z237" s="24">
        <v>45715</v>
      </c>
      <c r="AA237"/>
      <c r="AB237"/>
      <c r="AC237" s="24">
        <v>45526</v>
      </c>
      <c r="AD237" s="24">
        <v>45715</v>
      </c>
      <c r="AE237" t="s">
        <v>1008</v>
      </c>
      <c r="AF237" t="s">
        <v>1451</v>
      </c>
      <c r="AG237" t="s">
        <v>112</v>
      </c>
      <c r="AH237" s="28">
        <v>6.0999999999999999E-2</v>
      </c>
      <c r="AI237" t="s">
        <v>65</v>
      </c>
      <c r="AJ237" s="24">
        <v>45567</v>
      </c>
      <c r="AK237" t="s">
        <v>109</v>
      </c>
      <c r="AL237" s="24">
        <v>45715</v>
      </c>
      <c r="AM237" t="s">
        <v>66</v>
      </c>
      <c r="AN237" t="s">
        <v>109</v>
      </c>
      <c r="AO237" t="s">
        <v>67</v>
      </c>
      <c r="AP237" t="s">
        <v>68</v>
      </c>
      <c r="AQ237" t="s">
        <v>69</v>
      </c>
      <c r="AR237" t="s">
        <v>60</v>
      </c>
      <c r="AS237" t="s">
        <v>60</v>
      </c>
      <c r="AT237" t="s">
        <v>60</v>
      </c>
      <c r="AU237" t="s">
        <v>109</v>
      </c>
    </row>
    <row r="238" spans="1:47">
      <c r="A238" t="s">
        <v>1009</v>
      </c>
      <c r="B238" s="24">
        <v>45715</v>
      </c>
      <c r="C238" t="s">
        <v>208</v>
      </c>
      <c r="D238" t="s">
        <v>1010</v>
      </c>
      <c r="E238" s="25">
        <v>24960000</v>
      </c>
      <c r="F238" s="26">
        <v>290</v>
      </c>
      <c r="G238" t="s">
        <v>60</v>
      </c>
      <c r="H238" t="s">
        <v>116</v>
      </c>
      <c r="I238" s="25">
        <v>24960000</v>
      </c>
      <c r="J238" t="s">
        <v>60</v>
      </c>
      <c r="K238" s="27"/>
      <c r="L238" t="s">
        <v>60</v>
      </c>
      <c r="M238" t="s">
        <v>60</v>
      </c>
      <c r="N238" t="s">
        <v>60</v>
      </c>
      <c r="O238" s="24">
        <v>45715</v>
      </c>
      <c r="P238" t="s">
        <v>210</v>
      </c>
      <c r="Q238"/>
      <c r="R238" t="s">
        <v>60</v>
      </c>
      <c r="S238" s="25">
        <v>24960000</v>
      </c>
      <c r="T238" s="26">
        <v>290</v>
      </c>
      <c r="U238" t="s">
        <v>116</v>
      </c>
      <c r="V238" t="s">
        <v>60</v>
      </c>
      <c r="W238" s="25">
        <v>24960000</v>
      </c>
      <c r="X238" s="26">
        <v>290</v>
      </c>
      <c r="Y238" s="25">
        <v>24960000</v>
      </c>
      <c r="Z238" s="24">
        <v>45715</v>
      </c>
      <c r="AA238"/>
      <c r="AB238"/>
      <c r="AC238" s="24">
        <v>45589</v>
      </c>
      <c r="AD238" s="24">
        <v>45715</v>
      </c>
      <c r="AE238" t="s">
        <v>1011</v>
      </c>
      <c r="AF238" t="s">
        <v>1420</v>
      </c>
      <c r="AG238" t="s">
        <v>112</v>
      </c>
      <c r="AH238" s="28">
        <v>6.0199999999999997E-2</v>
      </c>
      <c r="AI238" t="s">
        <v>120</v>
      </c>
      <c r="AJ238" s="24">
        <v>45649</v>
      </c>
      <c r="AK238" t="s">
        <v>116</v>
      </c>
      <c r="AL238" s="24">
        <v>45715</v>
      </c>
      <c r="AM238" t="s">
        <v>66</v>
      </c>
      <c r="AN238" t="s">
        <v>116</v>
      </c>
      <c r="AO238" t="s">
        <v>67</v>
      </c>
      <c r="AP238" t="s">
        <v>215</v>
      </c>
      <c r="AQ238" t="s">
        <v>69</v>
      </c>
      <c r="AR238" t="s">
        <v>60</v>
      </c>
      <c r="AS238" t="s">
        <v>60</v>
      </c>
      <c r="AT238" t="s">
        <v>60</v>
      </c>
      <c r="AU238" t="s">
        <v>116</v>
      </c>
    </row>
    <row r="239" spans="1:47">
      <c r="A239" t="s">
        <v>1012</v>
      </c>
      <c r="B239" s="24">
        <v>45714</v>
      </c>
      <c r="C239" t="s">
        <v>114</v>
      </c>
      <c r="D239" t="s">
        <v>1013</v>
      </c>
      <c r="E239" s="25">
        <v>10672000</v>
      </c>
      <c r="F239" s="26">
        <v>116</v>
      </c>
      <c r="G239" t="s">
        <v>60</v>
      </c>
      <c r="H239" t="s">
        <v>85</v>
      </c>
      <c r="I239" s="25">
        <v>10672000</v>
      </c>
      <c r="J239" t="s">
        <v>60</v>
      </c>
      <c r="K239" s="27"/>
      <c r="L239" t="s">
        <v>60</v>
      </c>
      <c r="M239" t="s">
        <v>60</v>
      </c>
      <c r="N239" t="s">
        <v>60</v>
      </c>
      <c r="O239" s="24">
        <v>45714</v>
      </c>
      <c r="P239" t="s">
        <v>117</v>
      </c>
      <c r="Q239"/>
      <c r="R239" t="s">
        <v>60</v>
      </c>
      <c r="S239" s="25">
        <v>10672000</v>
      </c>
      <c r="T239" s="26">
        <v>116</v>
      </c>
      <c r="U239" t="s">
        <v>85</v>
      </c>
      <c r="V239" t="s">
        <v>60</v>
      </c>
      <c r="W239" s="25">
        <v>10672000</v>
      </c>
      <c r="X239" s="26">
        <v>116</v>
      </c>
      <c r="Y239" s="25">
        <v>10672000</v>
      </c>
      <c r="Z239" s="24">
        <v>45714</v>
      </c>
      <c r="AA239"/>
      <c r="AB239"/>
      <c r="AC239" s="24">
        <v>45476</v>
      </c>
      <c r="AD239" s="24">
        <v>45714</v>
      </c>
      <c r="AE239" t="s">
        <v>1014</v>
      </c>
      <c r="AF239" t="s">
        <v>1452</v>
      </c>
      <c r="AG239" t="s">
        <v>112</v>
      </c>
      <c r="AH239" s="28">
        <v>5.9500000000000004E-2</v>
      </c>
      <c r="AI239" t="s">
        <v>120</v>
      </c>
      <c r="AJ239" s="24">
        <v>45525</v>
      </c>
      <c r="AK239" t="s">
        <v>85</v>
      </c>
      <c r="AL239" s="24">
        <v>45714</v>
      </c>
      <c r="AM239" t="s">
        <v>66</v>
      </c>
      <c r="AN239" t="s">
        <v>85</v>
      </c>
      <c r="AO239" t="s">
        <v>67</v>
      </c>
      <c r="AP239" t="s">
        <v>121</v>
      </c>
      <c r="AQ239" t="s">
        <v>69</v>
      </c>
      <c r="AR239" t="s">
        <v>60</v>
      </c>
      <c r="AS239" t="s">
        <v>60</v>
      </c>
      <c r="AT239" t="s">
        <v>60</v>
      </c>
      <c r="AU239" t="s">
        <v>85</v>
      </c>
    </row>
    <row r="240" spans="1:47">
      <c r="A240" t="s">
        <v>1015</v>
      </c>
      <c r="B240" s="24">
        <v>45714</v>
      </c>
      <c r="C240" t="s">
        <v>58</v>
      </c>
      <c r="D240" t="s">
        <v>1016</v>
      </c>
      <c r="E240" s="25">
        <v>15659200</v>
      </c>
      <c r="F240" s="26">
        <v>68</v>
      </c>
      <c r="G240" t="s">
        <v>60</v>
      </c>
      <c r="H240" t="s">
        <v>203</v>
      </c>
      <c r="I240" s="25">
        <v>15659200</v>
      </c>
      <c r="J240" t="s">
        <v>60</v>
      </c>
      <c r="K240" s="27"/>
      <c r="L240" t="s">
        <v>60</v>
      </c>
      <c r="M240" t="s">
        <v>60</v>
      </c>
      <c r="N240" t="s">
        <v>60</v>
      </c>
      <c r="O240" s="24">
        <v>45714</v>
      </c>
      <c r="P240" t="s">
        <v>86</v>
      </c>
      <c r="Q240" s="24">
        <v>45499</v>
      </c>
      <c r="R240" t="s">
        <v>60</v>
      </c>
      <c r="S240" s="25">
        <v>15659200</v>
      </c>
      <c r="T240" s="26">
        <v>68</v>
      </c>
      <c r="U240" t="s">
        <v>203</v>
      </c>
      <c r="V240" t="s">
        <v>60</v>
      </c>
      <c r="W240" s="25">
        <v>15659200</v>
      </c>
      <c r="X240" s="26">
        <v>68</v>
      </c>
      <c r="Y240" s="25">
        <v>15659200</v>
      </c>
      <c r="Z240" s="24">
        <v>45714</v>
      </c>
      <c r="AA240"/>
      <c r="AB240"/>
      <c r="AC240" s="24">
        <v>45627</v>
      </c>
      <c r="AD240" s="24">
        <v>45714</v>
      </c>
      <c r="AE240" t="s">
        <v>1017</v>
      </c>
      <c r="AF240" t="s">
        <v>1018</v>
      </c>
      <c r="AG240" t="s">
        <v>126</v>
      </c>
      <c r="AH240" s="28">
        <v>6.0700000000000004E-2</v>
      </c>
      <c r="AI240" t="s">
        <v>65</v>
      </c>
      <c r="AJ240" s="24">
        <v>45637</v>
      </c>
      <c r="AK240" t="s">
        <v>203</v>
      </c>
      <c r="AL240" s="24">
        <v>45714</v>
      </c>
      <c r="AM240" t="s">
        <v>66</v>
      </c>
      <c r="AN240" t="s">
        <v>203</v>
      </c>
      <c r="AO240" t="s">
        <v>67</v>
      </c>
      <c r="AP240" t="s">
        <v>68</v>
      </c>
      <c r="AQ240" t="s">
        <v>69</v>
      </c>
      <c r="AR240" t="s">
        <v>60</v>
      </c>
      <c r="AS240" t="s">
        <v>60</v>
      </c>
      <c r="AT240" t="s">
        <v>60</v>
      </c>
      <c r="AU240" t="s">
        <v>203</v>
      </c>
    </row>
    <row r="241" spans="1:47">
      <c r="A241" t="s">
        <v>1019</v>
      </c>
      <c r="B241" s="24">
        <v>45714</v>
      </c>
      <c r="C241" t="s">
        <v>58</v>
      </c>
      <c r="D241" t="s">
        <v>1020</v>
      </c>
      <c r="E241" s="25">
        <v>9805400</v>
      </c>
      <c r="F241" s="26">
        <v>83</v>
      </c>
      <c r="G241" t="s">
        <v>60</v>
      </c>
      <c r="H241" t="s">
        <v>203</v>
      </c>
      <c r="I241" s="25">
        <v>9805400</v>
      </c>
      <c r="J241" t="s">
        <v>60</v>
      </c>
      <c r="K241" s="27"/>
      <c r="L241" t="s">
        <v>60</v>
      </c>
      <c r="M241" t="s">
        <v>60</v>
      </c>
      <c r="N241" t="s">
        <v>60</v>
      </c>
      <c r="O241" s="24">
        <v>45714</v>
      </c>
      <c r="P241" t="s">
        <v>86</v>
      </c>
      <c r="Q241" s="24">
        <v>45499</v>
      </c>
      <c r="R241" t="s">
        <v>60</v>
      </c>
      <c r="S241" s="25">
        <v>9805400</v>
      </c>
      <c r="T241" s="26">
        <v>83</v>
      </c>
      <c r="U241" t="s">
        <v>203</v>
      </c>
      <c r="V241" t="s">
        <v>60</v>
      </c>
      <c r="W241" s="25">
        <v>9805400</v>
      </c>
      <c r="X241" s="26">
        <v>83</v>
      </c>
      <c r="Y241" s="25">
        <v>9805400</v>
      </c>
      <c r="Z241" s="24">
        <v>45714</v>
      </c>
      <c r="AA241"/>
      <c r="AB241"/>
      <c r="AC241" s="24">
        <v>45590</v>
      </c>
      <c r="AD241" s="24">
        <v>45714</v>
      </c>
      <c r="AE241" t="s">
        <v>1021</v>
      </c>
      <c r="AF241" t="s">
        <v>1022</v>
      </c>
      <c r="AG241" t="s">
        <v>112</v>
      </c>
      <c r="AH241" s="28">
        <v>6.0700000000000004E-2</v>
      </c>
      <c r="AI241" t="s">
        <v>65</v>
      </c>
      <c r="AJ241" s="24">
        <v>45637</v>
      </c>
      <c r="AK241" t="s">
        <v>203</v>
      </c>
      <c r="AL241" s="24">
        <v>45714</v>
      </c>
      <c r="AM241" t="s">
        <v>66</v>
      </c>
      <c r="AN241" t="s">
        <v>203</v>
      </c>
      <c r="AO241" t="s">
        <v>67</v>
      </c>
      <c r="AP241" t="s">
        <v>68</v>
      </c>
      <c r="AQ241" t="s">
        <v>69</v>
      </c>
      <c r="AR241" t="s">
        <v>60</v>
      </c>
      <c r="AS241" t="s">
        <v>60</v>
      </c>
      <c r="AT241" t="s">
        <v>60</v>
      </c>
      <c r="AU241" t="s">
        <v>203</v>
      </c>
    </row>
    <row r="242" spans="1:47">
      <c r="A242" t="s">
        <v>1023</v>
      </c>
      <c r="B242" s="24">
        <v>45714</v>
      </c>
      <c r="C242" t="s">
        <v>58</v>
      </c>
      <c r="D242" t="s">
        <v>1024</v>
      </c>
      <c r="E242" s="25">
        <v>9968300</v>
      </c>
      <c r="F242" s="26">
        <v>48</v>
      </c>
      <c r="G242" t="s">
        <v>60</v>
      </c>
      <c r="H242" t="s">
        <v>203</v>
      </c>
      <c r="I242" s="25">
        <v>9968300</v>
      </c>
      <c r="J242" t="s">
        <v>60</v>
      </c>
      <c r="K242" s="27"/>
      <c r="L242" t="s">
        <v>60</v>
      </c>
      <c r="M242" t="s">
        <v>60</v>
      </c>
      <c r="N242" t="s">
        <v>60</v>
      </c>
      <c r="O242" s="24">
        <v>45714</v>
      </c>
      <c r="P242" t="s">
        <v>86</v>
      </c>
      <c r="Q242"/>
      <c r="R242" t="s">
        <v>60</v>
      </c>
      <c r="S242" s="25">
        <v>9968300</v>
      </c>
      <c r="T242" s="26">
        <v>48</v>
      </c>
      <c r="U242" t="s">
        <v>203</v>
      </c>
      <c r="V242" t="s">
        <v>60</v>
      </c>
      <c r="W242" s="25">
        <v>9968300</v>
      </c>
      <c r="X242" s="26">
        <v>48</v>
      </c>
      <c r="Y242" s="25">
        <v>9968300</v>
      </c>
      <c r="Z242" s="24">
        <v>45714</v>
      </c>
      <c r="AA242"/>
      <c r="AB242"/>
      <c r="AC242" s="24">
        <v>45506</v>
      </c>
      <c r="AD242" s="24">
        <v>45714</v>
      </c>
      <c r="AE242" t="s">
        <v>1025</v>
      </c>
      <c r="AF242" t="s">
        <v>1026</v>
      </c>
      <c r="AG242" t="s">
        <v>126</v>
      </c>
      <c r="AH242" s="28">
        <v>6.0700000000000004E-2</v>
      </c>
      <c r="AI242" t="s">
        <v>65</v>
      </c>
      <c r="AJ242" s="24">
        <v>45547</v>
      </c>
      <c r="AK242" t="s">
        <v>203</v>
      </c>
      <c r="AL242" s="24">
        <v>45714</v>
      </c>
      <c r="AM242" t="s">
        <v>66</v>
      </c>
      <c r="AN242" t="s">
        <v>203</v>
      </c>
      <c r="AO242" t="s">
        <v>67</v>
      </c>
      <c r="AP242" t="s">
        <v>68</v>
      </c>
      <c r="AQ242" t="s">
        <v>69</v>
      </c>
      <c r="AR242" t="s">
        <v>60</v>
      </c>
      <c r="AS242" t="s">
        <v>60</v>
      </c>
      <c r="AT242" t="s">
        <v>60</v>
      </c>
      <c r="AU242" t="s">
        <v>203</v>
      </c>
    </row>
    <row r="243" spans="1:47">
      <c r="A243" t="s">
        <v>1027</v>
      </c>
      <c r="B243" s="24">
        <v>45714</v>
      </c>
      <c r="C243" t="s">
        <v>58</v>
      </c>
      <c r="D243" t="s">
        <v>1028</v>
      </c>
      <c r="E243" s="25">
        <v>16124300</v>
      </c>
      <c r="F243" s="26">
        <v>81</v>
      </c>
      <c r="G243" t="s">
        <v>60</v>
      </c>
      <c r="H243" t="s">
        <v>203</v>
      </c>
      <c r="I243" s="25">
        <v>16124300</v>
      </c>
      <c r="J243" t="s">
        <v>60</v>
      </c>
      <c r="K243" s="27"/>
      <c r="L243" t="s">
        <v>60</v>
      </c>
      <c r="M243" t="s">
        <v>60</v>
      </c>
      <c r="N243" t="s">
        <v>60</v>
      </c>
      <c r="O243" s="24">
        <v>45714</v>
      </c>
      <c r="P243" t="s">
        <v>86</v>
      </c>
      <c r="Q243" s="24">
        <v>45499</v>
      </c>
      <c r="R243" t="s">
        <v>60</v>
      </c>
      <c r="S243" s="25">
        <v>16124300</v>
      </c>
      <c r="T243" s="26">
        <v>81</v>
      </c>
      <c r="U243" t="s">
        <v>203</v>
      </c>
      <c r="V243" t="s">
        <v>60</v>
      </c>
      <c r="W243" s="25">
        <v>16124300</v>
      </c>
      <c r="X243" s="26">
        <v>81</v>
      </c>
      <c r="Y243" s="25">
        <v>16124300</v>
      </c>
      <c r="Z243" s="24">
        <v>45714</v>
      </c>
      <c r="AA243"/>
      <c r="AB243"/>
      <c r="AC243" s="24">
        <v>45601</v>
      </c>
      <c r="AD243" s="24">
        <v>45714</v>
      </c>
      <c r="AE243" t="s">
        <v>1029</v>
      </c>
      <c r="AF243" t="s">
        <v>1030</v>
      </c>
      <c r="AG243" t="s">
        <v>74</v>
      </c>
      <c r="AH243" s="28">
        <v>6.0700000000000004E-2</v>
      </c>
      <c r="AI243" t="s">
        <v>65</v>
      </c>
      <c r="AJ243" s="24">
        <v>45637</v>
      </c>
      <c r="AK243" t="s">
        <v>203</v>
      </c>
      <c r="AL243" s="24">
        <v>45714</v>
      </c>
      <c r="AM243" t="s">
        <v>66</v>
      </c>
      <c r="AN243" t="s">
        <v>203</v>
      </c>
      <c r="AO243" t="s">
        <v>67</v>
      </c>
      <c r="AP243" t="s">
        <v>68</v>
      </c>
      <c r="AQ243" t="s">
        <v>69</v>
      </c>
      <c r="AR243" t="s">
        <v>60</v>
      </c>
      <c r="AS243" t="s">
        <v>60</v>
      </c>
      <c r="AT243" t="s">
        <v>60</v>
      </c>
      <c r="AU243" t="s">
        <v>203</v>
      </c>
    </row>
    <row r="244" spans="1:47">
      <c r="A244" t="s">
        <v>1031</v>
      </c>
      <c r="B244" s="24">
        <v>45714</v>
      </c>
      <c r="C244" t="s">
        <v>58</v>
      </c>
      <c r="D244" t="s">
        <v>1032</v>
      </c>
      <c r="E244" s="25">
        <v>11600000</v>
      </c>
      <c r="F244" s="26">
        <v>67</v>
      </c>
      <c r="G244" t="s">
        <v>60</v>
      </c>
      <c r="H244" t="s">
        <v>116</v>
      </c>
      <c r="I244" s="25">
        <v>11600000</v>
      </c>
      <c r="J244" t="s">
        <v>60</v>
      </c>
      <c r="K244" s="27"/>
      <c r="L244" t="s">
        <v>60</v>
      </c>
      <c r="M244" t="s">
        <v>60</v>
      </c>
      <c r="N244" t="s">
        <v>60</v>
      </c>
      <c r="O244" s="24">
        <v>45714</v>
      </c>
      <c r="P244" t="s">
        <v>86</v>
      </c>
      <c r="Q244"/>
      <c r="R244" t="s">
        <v>60</v>
      </c>
      <c r="S244" s="25">
        <v>11600000</v>
      </c>
      <c r="T244" s="26">
        <v>67</v>
      </c>
      <c r="U244" t="s">
        <v>116</v>
      </c>
      <c r="V244" t="s">
        <v>60</v>
      </c>
      <c r="W244" s="25">
        <v>11600000</v>
      </c>
      <c r="X244" s="26">
        <v>67</v>
      </c>
      <c r="Y244" s="25">
        <v>11600000</v>
      </c>
      <c r="Z244" s="24">
        <v>45714</v>
      </c>
      <c r="AA244"/>
      <c r="AB244"/>
      <c r="AC244" s="24">
        <v>45586</v>
      </c>
      <c r="AD244" s="24">
        <v>45714</v>
      </c>
      <c r="AE244" t="s">
        <v>1033</v>
      </c>
      <c r="AF244" t="s">
        <v>1453</v>
      </c>
      <c r="AG244" t="s">
        <v>220</v>
      </c>
      <c r="AH244" s="28">
        <v>6.1500000000000006E-2</v>
      </c>
      <c r="AI244" t="s">
        <v>65</v>
      </c>
      <c r="AJ244" s="24">
        <v>45638</v>
      </c>
      <c r="AK244" t="s">
        <v>116</v>
      </c>
      <c r="AL244" s="24">
        <v>45714</v>
      </c>
      <c r="AM244" t="s">
        <v>66</v>
      </c>
      <c r="AN244" t="s">
        <v>116</v>
      </c>
      <c r="AO244" t="s">
        <v>67</v>
      </c>
      <c r="AP244" t="s">
        <v>68</v>
      </c>
      <c r="AQ244" t="s">
        <v>69</v>
      </c>
      <c r="AR244" t="s">
        <v>60</v>
      </c>
      <c r="AS244" t="s">
        <v>60</v>
      </c>
      <c r="AT244" t="s">
        <v>60</v>
      </c>
      <c r="AU244" t="s">
        <v>116</v>
      </c>
    </row>
    <row r="245" spans="1:47">
      <c r="A245" t="s">
        <v>1034</v>
      </c>
      <c r="B245" s="24">
        <v>45713</v>
      </c>
      <c r="C245" t="s">
        <v>58</v>
      </c>
      <c r="D245" t="s">
        <v>1035</v>
      </c>
      <c r="E245" s="25">
        <v>46960000</v>
      </c>
      <c r="F245" s="26">
        <v>102</v>
      </c>
      <c r="G245" t="s">
        <v>60</v>
      </c>
      <c r="H245" t="s">
        <v>72</v>
      </c>
      <c r="I245" s="25">
        <v>46960000</v>
      </c>
      <c r="J245" t="s">
        <v>60</v>
      </c>
      <c r="K245" s="27"/>
      <c r="L245" t="s">
        <v>60</v>
      </c>
      <c r="M245" t="s">
        <v>60</v>
      </c>
      <c r="N245" t="s">
        <v>60</v>
      </c>
      <c r="O245" s="24">
        <v>45713</v>
      </c>
      <c r="P245" t="s">
        <v>86</v>
      </c>
      <c r="Q245"/>
      <c r="R245" t="s">
        <v>60</v>
      </c>
      <c r="S245" s="25">
        <v>46960000</v>
      </c>
      <c r="T245" s="26">
        <v>102</v>
      </c>
      <c r="U245" t="s">
        <v>72</v>
      </c>
      <c r="V245" t="s">
        <v>60</v>
      </c>
      <c r="W245" s="25">
        <v>46960000</v>
      </c>
      <c r="X245" s="26">
        <v>102</v>
      </c>
      <c r="Y245" s="25">
        <v>46960000</v>
      </c>
      <c r="Z245" s="24">
        <v>45713</v>
      </c>
      <c r="AA245"/>
      <c r="AB245"/>
      <c r="AC245" s="24">
        <v>45597</v>
      </c>
      <c r="AD245" s="24">
        <v>45713</v>
      </c>
      <c r="AE245" t="s">
        <v>1036</v>
      </c>
      <c r="AF245" t="s">
        <v>1454</v>
      </c>
      <c r="AG245" t="s">
        <v>126</v>
      </c>
      <c r="AH245" s="28">
        <v>5.9699999999999996E-2</v>
      </c>
      <c r="AI245" t="s">
        <v>65</v>
      </c>
      <c r="AJ245" s="24">
        <v>45610</v>
      </c>
      <c r="AK245" t="s">
        <v>72</v>
      </c>
      <c r="AL245" s="24">
        <v>45713</v>
      </c>
      <c r="AM245" t="s">
        <v>66</v>
      </c>
      <c r="AN245" t="s">
        <v>72</v>
      </c>
      <c r="AO245" t="s">
        <v>67</v>
      </c>
      <c r="AP245" t="s">
        <v>68</v>
      </c>
      <c r="AQ245" t="s">
        <v>69</v>
      </c>
      <c r="AR245" t="s">
        <v>60</v>
      </c>
      <c r="AS245" t="s">
        <v>60</v>
      </c>
      <c r="AT245" t="s">
        <v>60</v>
      </c>
      <c r="AU245" t="s">
        <v>72</v>
      </c>
    </row>
    <row r="246" spans="1:47">
      <c r="A246" t="s">
        <v>1037</v>
      </c>
      <c r="B246" s="24">
        <v>45713</v>
      </c>
      <c r="C246" t="s">
        <v>58</v>
      </c>
      <c r="D246" t="s">
        <v>1038</v>
      </c>
      <c r="E246" s="25">
        <v>24080000</v>
      </c>
      <c r="F246" s="26">
        <v>60</v>
      </c>
      <c r="G246" t="s">
        <v>60</v>
      </c>
      <c r="H246" t="s">
        <v>72</v>
      </c>
      <c r="I246" s="25">
        <v>24080000</v>
      </c>
      <c r="J246" t="s">
        <v>60</v>
      </c>
      <c r="K246" s="27"/>
      <c r="L246" t="s">
        <v>60</v>
      </c>
      <c r="M246" t="s">
        <v>60</v>
      </c>
      <c r="N246" t="s">
        <v>60</v>
      </c>
      <c r="O246" s="24">
        <v>45713</v>
      </c>
      <c r="P246" t="s">
        <v>86</v>
      </c>
      <c r="Q246"/>
      <c r="R246" t="s">
        <v>60</v>
      </c>
      <c r="S246" s="25">
        <v>24080000</v>
      </c>
      <c r="T246" s="26">
        <v>60</v>
      </c>
      <c r="U246" t="s">
        <v>72</v>
      </c>
      <c r="V246" t="s">
        <v>60</v>
      </c>
      <c r="W246" s="25">
        <v>24080000</v>
      </c>
      <c r="X246" s="26">
        <v>60</v>
      </c>
      <c r="Y246" s="25">
        <v>24080000</v>
      </c>
      <c r="Z246" s="24">
        <v>45713</v>
      </c>
      <c r="AA246"/>
      <c r="AB246"/>
      <c r="AC246" s="24">
        <v>45532</v>
      </c>
      <c r="AD246" s="24">
        <v>45713</v>
      </c>
      <c r="AE246" t="s">
        <v>1039</v>
      </c>
      <c r="AF246" t="s">
        <v>1040</v>
      </c>
      <c r="AG246" t="s">
        <v>126</v>
      </c>
      <c r="AH246" s="28">
        <v>5.9699999999999996E-2</v>
      </c>
      <c r="AI246" t="s">
        <v>65</v>
      </c>
      <c r="AJ246" s="24">
        <v>45595</v>
      </c>
      <c r="AK246" t="s">
        <v>72</v>
      </c>
      <c r="AL246" s="24">
        <v>45713</v>
      </c>
      <c r="AM246" t="s">
        <v>66</v>
      </c>
      <c r="AN246" t="s">
        <v>72</v>
      </c>
      <c r="AO246" t="s">
        <v>67</v>
      </c>
      <c r="AP246" t="s">
        <v>68</v>
      </c>
      <c r="AQ246" t="s">
        <v>69</v>
      </c>
      <c r="AR246" t="s">
        <v>60</v>
      </c>
      <c r="AS246" t="s">
        <v>60</v>
      </c>
      <c r="AT246" t="s">
        <v>60</v>
      </c>
      <c r="AU246" t="s">
        <v>72</v>
      </c>
    </row>
    <row r="247" spans="1:47">
      <c r="A247" t="s">
        <v>1041</v>
      </c>
      <c r="B247" s="24">
        <v>45713</v>
      </c>
      <c r="C247" t="s">
        <v>58</v>
      </c>
      <c r="D247" t="s">
        <v>1042</v>
      </c>
      <c r="E247" s="25">
        <v>47680000</v>
      </c>
      <c r="F247" s="26">
        <v>93</v>
      </c>
      <c r="G247" t="s">
        <v>60</v>
      </c>
      <c r="H247" t="s">
        <v>72</v>
      </c>
      <c r="I247" s="25">
        <v>47680000</v>
      </c>
      <c r="J247" t="s">
        <v>60</v>
      </c>
      <c r="K247" s="27"/>
      <c r="L247" t="s">
        <v>60</v>
      </c>
      <c r="M247" t="s">
        <v>60</v>
      </c>
      <c r="N247" t="s">
        <v>60</v>
      </c>
      <c r="O247" s="24">
        <v>45713</v>
      </c>
      <c r="P247" t="s">
        <v>86</v>
      </c>
      <c r="Q247"/>
      <c r="R247" t="s">
        <v>60</v>
      </c>
      <c r="S247" s="25">
        <v>47680000</v>
      </c>
      <c r="T247" s="26">
        <v>93</v>
      </c>
      <c r="U247" t="s">
        <v>72</v>
      </c>
      <c r="V247" t="s">
        <v>60</v>
      </c>
      <c r="W247" s="25">
        <v>47680000</v>
      </c>
      <c r="X247" s="26">
        <v>93</v>
      </c>
      <c r="Y247" s="25">
        <v>47680000</v>
      </c>
      <c r="Z247" s="24">
        <v>45713</v>
      </c>
      <c r="AA247"/>
      <c r="AB247"/>
      <c r="AC247" s="24">
        <v>45532</v>
      </c>
      <c r="AD247" s="24">
        <v>45713</v>
      </c>
      <c r="AE247" t="s">
        <v>1043</v>
      </c>
      <c r="AF247" t="s">
        <v>1040</v>
      </c>
      <c r="AG247" t="s">
        <v>126</v>
      </c>
      <c r="AH247" s="28">
        <v>5.9699999999999996E-2</v>
      </c>
      <c r="AI247" t="s">
        <v>65</v>
      </c>
      <c r="AJ247" s="24">
        <v>45595</v>
      </c>
      <c r="AK247" t="s">
        <v>72</v>
      </c>
      <c r="AL247" s="24">
        <v>45713</v>
      </c>
      <c r="AM247" t="s">
        <v>66</v>
      </c>
      <c r="AN247" t="s">
        <v>72</v>
      </c>
      <c r="AO247" t="s">
        <v>67</v>
      </c>
      <c r="AP247" t="s">
        <v>68</v>
      </c>
      <c r="AQ247" t="s">
        <v>69</v>
      </c>
      <c r="AR247" t="s">
        <v>60</v>
      </c>
      <c r="AS247" t="s">
        <v>60</v>
      </c>
      <c r="AT247" t="s">
        <v>60</v>
      </c>
      <c r="AU247" t="s">
        <v>72</v>
      </c>
    </row>
    <row r="248" spans="1:47">
      <c r="A248" t="s">
        <v>1044</v>
      </c>
      <c r="B248" s="24">
        <v>45713</v>
      </c>
      <c r="C248" t="s">
        <v>58</v>
      </c>
      <c r="D248" t="s">
        <v>1045</v>
      </c>
      <c r="E248" s="25">
        <v>37040000</v>
      </c>
      <c r="F248" s="26">
        <v>118</v>
      </c>
      <c r="G248" t="s">
        <v>60</v>
      </c>
      <c r="H248" t="s">
        <v>72</v>
      </c>
      <c r="I248" s="25">
        <v>37040000</v>
      </c>
      <c r="J248" t="s">
        <v>60</v>
      </c>
      <c r="K248" s="27"/>
      <c r="L248" t="s">
        <v>60</v>
      </c>
      <c r="M248" t="s">
        <v>60</v>
      </c>
      <c r="N248" t="s">
        <v>60</v>
      </c>
      <c r="O248" s="24">
        <v>45713</v>
      </c>
      <c r="P248" t="s">
        <v>86</v>
      </c>
      <c r="Q248"/>
      <c r="R248" t="s">
        <v>60</v>
      </c>
      <c r="S248" s="25">
        <v>37040000</v>
      </c>
      <c r="T248" s="26">
        <v>118</v>
      </c>
      <c r="U248" t="s">
        <v>72</v>
      </c>
      <c r="V248" t="s">
        <v>60</v>
      </c>
      <c r="W248" s="25">
        <v>37040000</v>
      </c>
      <c r="X248" s="26">
        <v>118</v>
      </c>
      <c r="Y248" s="25">
        <v>37040000</v>
      </c>
      <c r="Z248" s="24">
        <v>45713</v>
      </c>
      <c r="AA248"/>
      <c r="AB248"/>
      <c r="AC248" s="24">
        <v>45532</v>
      </c>
      <c r="AD248" s="24">
        <v>45713</v>
      </c>
      <c r="AE248" t="s">
        <v>1046</v>
      </c>
      <c r="AF248" t="s">
        <v>1047</v>
      </c>
      <c r="AG248" t="s">
        <v>126</v>
      </c>
      <c r="AH248" s="28">
        <v>5.9699999999999996E-2</v>
      </c>
      <c r="AI248" t="s">
        <v>65</v>
      </c>
      <c r="AJ248" s="24">
        <v>45595</v>
      </c>
      <c r="AK248" t="s">
        <v>72</v>
      </c>
      <c r="AL248" s="24">
        <v>45713</v>
      </c>
      <c r="AM248" t="s">
        <v>66</v>
      </c>
      <c r="AN248" t="s">
        <v>72</v>
      </c>
      <c r="AO248" t="s">
        <v>67</v>
      </c>
      <c r="AP248" t="s">
        <v>68</v>
      </c>
      <c r="AQ248" t="s">
        <v>69</v>
      </c>
      <c r="AR248" t="s">
        <v>60</v>
      </c>
      <c r="AS248" t="s">
        <v>60</v>
      </c>
      <c r="AT248" t="s">
        <v>60</v>
      </c>
      <c r="AU248" t="s">
        <v>72</v>
      </c>
    </row>
    <row r="249" spans="1:47">
      <c r="A249" t="s">
        <v>1048</v>
      </c>
      <c r="B249" s="24">
        <v>45712</v>
      </c>
      <c r="C249" t="s">
        <v>58</v>
      </c>
      <c r="D249" t="s">
        <v>1049</v>
      </c>
      <c r="E249" s="25">
        <v>18435800</v>
      </c>
      <c r="F249" s="26">
        <v>76</v>
      </c>
      <c r="G249" t="s">
        <v>60</v>
      </c>
      <c r="H249" t="s">
        <v>85</v>
      </c>
      <c r="I249" s="25">
        <v>18435800</v>
      </c>
      <c r="J249" t="s">
        <v>60</v>
      </c>
      <c r="K249" s="27"/>
      <c r="L249" t="s">
        <v>60</v>
      </c>
      <c r="M249" t="s">
        <v>60</v>
      </c>
      <c r="N249" t="s">
        <v>60</v>
      </c>
      <c r="O249" s="24">
        <v>45712</v>
      </c>
      <c r="P249" t="s">
        <v>86</v>
      </c>
      <c r="Q249"/>
      <c r="R249" t="s">
        <v>60</v>
      </c>
      <c r="S249" s="25">
        <v>18435800</v>
      </c>
      <c r="T249" s="26">
        <v>76</v>
      </c>
      <c r="U249" t="s">
        <v>85</v>
      </c>
      <c r="V249" t="s">
        <v>60</v>
      </c>
      <c r="W249" s="25">
        <v>18435800</v>
      </c>
      <c r="X249" s="26">
        <v>76</v>
      </c>
      <c r="Y249" s="25">
        <v>18435800</v>
      </c>
      <c r="Z249" s="24">
        <v>45712</v>
      </c>
      <c r="AA249"/>
      <c r="AB249"/>
      <c r="AC249" s="24">
        <v>45505</v>
      </c>
      <c r="AD249" s="24">
        <v>45712</v>
      </c>
      <c r="AE249" t="s">
        <v>1050</v>
      </c>
      <c r="AF249" t="s">
        <v>1051</v>
      </c>
      <c r="AG249" t="s">
        <v>112</v>
      </c>
      <c r="AH249" s="28">
        <v>6.0499999999999998E-2</v>
      </c>
      <c r="AI249" t="s">
        <v>65</v>
      </c>
      <c r="AJ249" s="24">
        <v>45582</v>
      </c>
      <c r="AK249" t="s">
        <v>85</v>
      </c>
      <c r="AL249" s="24">
        <v>45712</v>
      </c>
      <c r="AM249" t="s">
        <v>66</v>
      </c>
      <c r="AN249" t="s">
        <v>85</v>
      </c>
      <c r="AO249" t="s">
        <v>67</v>
      </c>
      <c r="AP249" t="s">
        <v>68</v>
      </c>
      <c r="AQ249" t="s">
        <v>69</v>
      </c>
      <c r="AR249" t="s">
        <v>60</v>
      </c>
      <c r="AS249" t="s">
        <v>60</v>
      </c>
      <c r="AT249" t="s">
        <v>60</v>
      </c>
      <c r="AU249" t="s">
        <v>85</v>
      </c>
    </row>
    <row r="250" spans="1:47">
      <c r="A250" t="s">
        <v>1052</v>
      </c>
      <c r="B250" s="24">
        <v>45712</v>
      </c>
      <c r="C250" t="s">
        <v>58</v>
      </c>
      <c r="D250" t="s">
        <v>1053</v>
      </c>
      <c r="E250" s="25">
        <v>11485800</v>
      </c>
      <c r="F250" s="26">
        <v>57</v>
      </c>
      <c r="G250" t="s">
        <v>60</v>
      </c>
      <c r="H250" t="s">
        <v>85</v>
      </c>
      <c r="I250" s="25">
        <v>11485800</v>
      </c>
      <c r="J250" t="s">
        <v>60</v>
      </c>
      <c r="K250" s="27"/>
      <c r="L250" t="s">
        <v>60</v>
      </c>
      <c r="M250" t="s">
        <v>60</v>
      </c>
      <c r="N250" t="s">
        <v>60</v>
      </c>
      <c r="O250" s="24">
        <v>45712</v>
      </c>
      <c r="P250" t="s">
        <v>86</v>
      </c>
      <c r="Q250"/>
      <c r="R250" t="s">
        <v>60</v>
      </c>
      <c r="S250" s="25">
        <v>11485800</v>
      </c>
      <c r="T250" s="26">
        <v>57</v>
      </c>
      <c r="U250" t="s">
        <v>85</v>
      </c>
      <c r="V250" t="s">
        <v>60</v>
      </c>
      <c r="W250" s="25">
        <v>11485800</v>
      </c>
      <c r="X250" s="26">
        <v>57</v>
      </c>
      <c r="Y250" s="25">
        <v>11485800</v>
      </c>
      <c r="Z250" s="24">
        <v>45712</v>
      </c>
      <c r="AA250"/>
      <c r="AB250"/>
      <c r="AC250" s="24">
        <v>45511</v>
      </c>
      <c r="AD250" s="24">
        <v>45712</v>
      </c>
      <c r="AE250" t="s">
        <v>1054</v>
      </c>
      <c r="AF250" t="s">
        <v>1051</v>
      </c>
      <c r="AG250" t="s">
        <v>112</v>
      </c>
      <c r="AH250" s="28">
        <v>5.8499999999999996E-2</v>
      </c>
      <c r="AI250" t="s">
        <v>65</v>
      </c>
      <c r="AJ250" s="24">
        <v>45574</v>
      </c>
      <c r="AK250" t="s">
        <v>85</v>
      </c>
      <c r="AL250" s="24">
        <v>45712</v>
      </c>
      <c r="AM250" t="s">
        <v>66</v>
      </c>
      <c r="AN250" t="s">
        <v>85</v>
      </c>
      <c r="AO250" t="s">
        <v>67</v>
      </c>
      <c r="AP250" t="s">
        <v>68</v>
      </c>
      <c r="AQ250" t="s">
        <v>69</v>
      </c>
      <c r="AR250" t="s">
        <v>60</v>
      </c>
      <c r="AS250" t="s">
        <v>60</v>
      </c>
      <c r="AT250" t="s">
        <v>60</v>
      </c>
      <c r="AU250" t="s">
        <v>85</v>
      </c>
    </row>
    <row r="251" spans="1:47">
      <c r="A251" t="s">
        <v>1055</v>
      </c>
      <c r="B251" s="24">
        <v>45712</v>
      </c>
      <c r="C251" t="s">
        <v>58</v>
      </c>
      <c r="D251" t="s">
        <v>1056</v>
      </c>
      <c r="E251" s="25">
        <v>11307500</v>
      </c>
      <c r="F251" s="26">
        <v>33</v>
      </c>
      <c r="G251" t="s">
        <v>60</v>
      </c>
      <c r="H251" t="s">
        <v>85</v>
      </c>
      <c r="I251" s="25">
        <v>11307500</v>
      </c>
      <c r="J251" t="s">
        <v>60</v>
      </c>
      <c r="K251" s="27"/>
      <c r="L251" t="s">
        <v>60</v>
      </c>
      <c r="M251" t="s">
        <v>60</v>
      </c>
      <c r="N251" t="s">
        <v>60</v>
      </c>
      <c r="O251" s="24">
        <v>45712</v>
      </c>
      <c r="P251" t="s">
        <v>86</v>
      </c>
      <c r="Q251"/>
      <c r="R251" t="s">
        <v>60</v>
      </c>
      <c r="S251" s="25">
        <v>11307500</v>
      </c>
      <c r="T251" s="26">
        <v>33</v>
      </c>
      <c r="U251" t="s">
        <v>85</v>
      </c>
      <c r="V251" t="s">
        <v>60</v>
      </c>
      <c r="W251" s="25">
        <v>11307500</v>
      </c>
      <c r="X251" s="26">
        <v>33</v>
      </c>
      <c r="Y251" s="25">
        <v>11307500</v>
      </c>
      <c r="Z251" s="24">
        <v>45712</v>
      </c>
      <c r="AA251"/>
      <c r="AB251"/>
      <c r="AC251" s="24">
        <v>45527</v>
      </c>
      <c r="AD251" s="24">
        <v>45712</v>
      </c>
      <c r="AE251" t="s">
        <v>1057</v>
      </c>
      <c r="AF251" t="s">
        <v>1455</v>
      </c>
      <c r="AG251" t="s">
        <v>112</v>
      </c>
      <c r="AH251" s="28">
        <v>5.8499999999999996E-2</v>
      </c>
      <c r="AI251" t="s">
        <v>65</v>
      </c>
      <c r="AJ251" s="24">
        <v>45587</v>
      </c>
      <c r="AK251" t="s">
        <v>85</v>
      </c>
      <c r="AL251" s="24">
        <v>45712</v>
      </c>
      <c r="AM251" t="s">
        <v>66</v>
      </c>
      <c r="AN251" t="s">
        <v>85</v>
      </c>
      <c r="AO251" t="s">
        <v>67</v>
      </c>
      <c r="AP251" t="s">
        <v>68</v>
      </c>
      <c r="AQ251" t="s">
        <v>69</v>
      </c>
      <c r="AR251" t="s">
        <v>60</v>
      </c>
      <c r="AS251" t="s">
        <v>60</v>
      </c>
      <c r="AT251" t="s">
        <v>60</v>
      </c>
      <c r="AU251" t="s">
        <v>85</v>
      </c>
    </row>
    <row r="252" spans="1:47">
      <c r="A252" t="s">
        <v>1058</v>
      </c>
      <c r="B252" s="24">
        <v>45708</v>
      </c>
      <c r="C252" t="s">
        <v>58</v>
      </c>
      <c r="D252" t="s">
        <v>1059</v>
      </c>
      <c r="E252" s="25">
        <v>33408000</v>
      </c>
      <c r="F252" s="26">
        <v>96</v>
      </c>
      <c r="G252" t="s">
        <v>60</v>
      </c>
      <c r="H252" t="s">
        <v>271</v>
      </c>
      <c r="I252" s="25">
        <v>33408000</v>
      </c>
      <c r="J252" t="s">
        <v>60</v>
      </c>
      <c r="K252" s="27"/>
      <c r="L252" t="s">
        <v>60</v>
      </c>
      <c r="M252" t="s">
        <v>60</v>
      </c>
      <c r="N252" t="s">
        <v>60</v>
      </c>
      <c r="O252" s="24">
        <v>45708</v>
      </c>
      <c r="P252" t="s">
        <v>86</v>
      </c>
      <c r="Q252"/>
      <c r="R252" t="s">
        <v>60</v>
      </c>
      <c r="S252" s="25">
        <v>33408000</v>
      </c>
      <c r="T252" s="26">
        <v>96</v>
      </c>
      <c r="U252" t="s">
        <v>271</v>
      </c>
      <c r="V252" t="s">
        <v>60</v>
      </c>
      <c r="W252" s="25">
        <v>33408000</v>
      </c>
      <c r="X252" s="26">
        <v>96</v>
      </c>
      <c r="Y252" s="25">
        <v>33408000</v>
      </c>
      <c r="Z252" s="24">
        <v>45708</v>
      </c>
      <c r="AA252"/>
      <c r="AB252"/>
      <c r="AC252" s="24">
        <v>45490</v>
      </c>
      <c r="AD252" s="24">
        <v>45708</v>
      </c>
      <c r="AE252" t="s">
        <v>1060</v>
      </c>
      <c r="AF252" t="s">
        <v>1061</v>
      </c>
      <c r="AG252" t="s">
        <v>174</v>
      </c>
      <c r="AH252" s="28">
        <v>6.0999999999999999E-2</v>
      </c>
      <c r="AI252" t="s">
        <v>65</v>
      </c>
      <c r="AJ252" s="24">
        <v>45581</v>
      </c>
      <c r="AK252" t="s">
        <v>271</v>
      </c>
      <c r="AL252" s="24">
        <v>45708</v>
      </c>
      <c r="AM252" t="s">
        <v>66</v>
      </c>
      <c r="AN252" t="s">
        <v>271</v>
      </c>
      <c r="AO252" t="s">
        <v>67</v>
      </c>
      <c r="AP252" t="s">
        <v>68</v>
      </c>
      <c r="AQ252" t="s">
        <v>69</v>
      </c>
      <c r="AR252" t="s">
        <v>60</v>
      </c>
      <c r="AS252" t="s">
        <v>60</v>
      </c>
      <c r="AT252" t="s">
        <v>60</v>
      </c>
      <c r="AU252" t="s">
        <v>271</v>
      </c>
    </row>
    <row r="253" spans="1:47">
      <c r="A253" t="s">
        <v>1062</v>
      </c>
      <c r="B253" s="24">
        <v>45708</v>
      </c>
      <c r="C253" t="s">
        <v>58</v>
      </c>
      <c r="D253" t="s">
        <v>1063</v>
      </c>
      <c r="E253" s="25">
        <v>14462100</v>
      </c>
      <c r="F253" s="26">
        <v>70</v>
      </c>
      <c r="G253" t="s">
        <v>60</v>
      </c>
      <c r="H253" t="s">
        <v>116</v>
      </c>
      <c r="I253" s="25">
        <v>14462100</v>
      </c>
      <c r="J253" t="s">
        <v>60</v>
      </c>
      <c r="K253" s="27"/>
      <c r="L253" t="s">
        <v>60</v>
      </c>
      <c r="M253" t="s">
        <v>60</v>
      </c>
      <c r="N253" t="s">
        <v>60</v>
      </c>
      <c r="O253" s="24">
        <v>45708</v>
      </c>
      <c r="P253" t="s">
        <v>86</v>
      </c>
      <c r="Q253" s="24">
        <v>45476</v>
      </c>
      <c r="R253" t="s">
        <v>60</v>
      </c>
      <c r="S253" s="25">
        <v>14462100</v>
      </c>
      <c r="T253" s="26">
        <v>70</v>
      </c>
      <c r="U253" t="s">
        <v>116</v>
      </c>
      <c r="V253" t="s">
        <v>60</v>
      </c>
      <c r="W253" s="25">
        <v>14462100</v>
      </c>
      <c r="X253" s="26">
        <v>70</v>
      </c>
      <c r="Y253" s="25">
        <v>14462100</v>
      </c>
      <c r="Z253" s="24">
        <v>45708</v>
      </c>
      <c r="AA253"/>
      <c r="AB253"/>
      <c r="AC253" s="24">
        <v>45568</v>
      </c>
      <c r="AD253" s="24">
        <v>45708</v>
      </c>
      <c r="AE253" t="s">
        <v>1064</v>
      </c>
      <c r="AF253" t="s">
        <v>1065</v>
      </c>
      <c r="AG253" t="s">
        <v>112</v>
      </c>
      <c r="AH253" s="28">
        <v>5.9900000000000002E-2</v>
      </c>
      <c r="AI253" t="s">
        <v>65</v>
      </c>
      <c r="AJ253" s="24">
        <v>45629</v>
      </c>
      <c r="AK253" t="s">
        <v>116</v>
      </c>
      <c r="AL253" s="24">
        <v>45708</v>
      </c>
      <c r="AM253" t="s">
        <v>66</v>
      </c>
      <c r="AN253" t="s">
        <v>116</v>
      </c>
      <c r="AO253" t="s">
        <v>67</v>
      </c>
      <c r="AP253" t="s">
        <v>68</v>
      </c>
      <c r="AQ253" t="s">
        <v>69</v>
      </c>
      <c r="AR253" t="s">
        <v>60</v>
      </c>
      <c r="AS253" t="s">
        <v>60</v>
      </c>
      <c r="AT253" t="s">
        <v>60</v>
      </c>
      <c r="AU253" t="s">
        <v>116</v>
      </c>
    </row>
    <row r="254" spans="1:47">
      <c r="A254" t="s">
        <v>1066</v>
      </c>
      <c r="B254" s="24">
        <v>45708</v>
      </c>
      <c r="C254" t="s">
        <v>58</v>
      </c>
      <c r="D254" t="s">
        <v>1067</v>
      </c>
      <c r="E254" s="25">
        <v>30408000</v>
      </c>
      <c r="F254" s="26">
        <v>64</v>
      </c>
      <c r="G254" t="s">
        <v>60</v>
      </c>
      <c r="H254" t="s">
        <v>295</v>
      </c>
      <c r="I254" s="25">
        <v>30408000</v>
      </c>
      <c r="J254" t="s">
        <v>60</v>
      </c>
      <c r="K254" s="27"/>
      <c r="L254" t="s">
        <v>60</v>
      </c>
      <c r="M254" t="s">
        <v>60</v>
      </c>
      <c r="N254" t="s">
        <v>60</v>
      </c>
      <c r="O254" s="24">
        <v>45708</v>
      </c>
      <c r="P254" t="s">
        <v>86</v>
      </c>
      <c r="Q254"/>
      <c r="R254" t="s">
        <v>60</v>
      </c>
      <c r="S254" s="25">
        <v>30408000</v>
      </c>
      <c r="T254" s="26">
        <v>64</v>
      </c>
      <c r="U254" t="s">
        <v>295</v>
      </c>
      <c r="V254" t="s">
        <v>60</v>
      </c>
      <c r="W254" s="25">
        <v>30408000</v>
      </c>
      <c r="X254" s="26">
        <v>64</v>
      </c>
      <c r="Y254" s="25">
        <v>30408000</v>
      </c>
      <c r="Z254" s="24">
        <v>45708</v>
      </c>
      <c r="AA254"/>
      <c r="AB254"/>
      <c r="AC254" s="24">
        <v>45566</v>
      </c>
      <c r="AD254" s="24">
        <v>45708</v>
      </c>
      <c r="AE254" t="s">
        <v>1068</v>
      </c>
      <c r="AF254" t="s">
        <v>1069</v>
      </c>
      <c r="AG254" t="s">
        <v>132</v>
      </c>
      <c r="AH254" s="28">
        <v>5.9400000000000001E-2</v>
      </c>
      <c r="AI254" t="s">
        <v>65</v>
      </c>
      <c r="AJ254" s="24">
        <v>45595</v>
      </c>
      <c r="AK254" t="s">
        <v>295</v>
      </c>
      <c r="AL254" s="24">
        <v>45708</v>
      </c>
      <c r="AM254" t="s">
        <v>66</v>
      </c>
      <c r="AN254" t="s">
        <v>295</v>
      </c>
      <c r="AO254" t="s">
        <v>67</v>
      </c>
      <c r="AP254" t="s">
        <v>68</v>
      </c>
      <c r="AQ254" t="s">
        <v>69</v>
      </c>
      <c r="AR254" t="s">
        <v>60</v>
      </c>
      <c r="AS254" t="s">
        <v>60</v>
      </c>
      <c r="AT254" t="s">
        <v>60</v>
      </c>
      <c r="AU254" t="s">
        <v>295</v>
      </c>
    </row>
    <row r="255" spans="1:47">
      <c r="A255" t="s">
        <v>1070</v>
      </c>
      <c r="B255" s="24">
        <v>45707</v>
      </c>
      <c r="C255" t="s">
        <v>58</v>
      </c>
      <c r="D255" t="s">
        <v>1071</v>
      </c>
      <c r="E255" s="25">
        <v>49950000</v>
      </c>
      <c r="F255" s="26">
        <v>216</v>
      </c>
      <c r="G255" t="s">
        <v>60</v>
      </c>
      <c r="H255" t="s">
        <v>85</v>
      </c>
      <c r="I255" s="25">
        <v>49950000</v>
      </c>
      <c r="J255" t="s">
        <v>60</v>
      </c>
      <c r="K255" s="27"/>
      <c r="L255" t="s">
        <v>60</v>
      </c>
      <c r="M255" t="s">
        <v>60</v>
      </c>
      <c r="N255" t="s">
        <v>60</v>
      </c>
      <c r="O255" s="24">
        <v>45707</v>
      </c>
      <c r="P255" t="s">
        <v>86</v>
      </c>
      <c r="Q255" s="24">
        <v>45422</v>
      </c>
      <c r="R255" t="s">
        <v>60</v>
      </c>
      <c r="S255" s="25">
        <v>49950000</v>
      </c>
      <c r="T255" s="26">
        <v>216</v>
      </c>
      <c r="U255" t="s">
        <v>85</v>
      </c>
      <c r="V255" t="s">
        <v>60</v>
      </c>
      <c r="W255" s="25">
        <v>49950000</v>
      </c>
      <c r="X255" s="26">
        <v>216</v>
      </c>
      <c r="Y255" s="25">
        <v>49950000</v>
      </c>
      <c r="Z255" s="24">
        <v>45707</v>
      </c>
      <c r="AA255"/>
      <c r="AB255"/>
      <c r="AC255" s="24">
        <v>45498</v>
      </c>
      <c r="AD255" s="24">
        <v>45707</v>
      </c>
      <c r="AE255" t="s">
        <v>1072</v>
      </c>
      <c r="AF255" t="s">
        <v>1073</v>
      </c>
      <c r="AG255" t="s">
        <v>220</v>
      </c>
      <c r="AH255" s="28">
        <v>6.1699999999999998E-2</v>
      </c>
      <c r="AI255" t="s">
        <v>65</v>
      </c>
      <c r="AJ255" s="24">
        <v>45623</v>
      </c>
      <c r="AK255" t="s">
        <v>85</v>
      </c>
      <c r="AL255" s="24">
        <v>45707</v>
      </c>
      <c r="AM255" t="s">
        <v>66</v>
      </c>
      <c r="AN255" t="s">
        <v>85</v>
      </c>
      <c r="AO255" t="s">
        <v>67</v>
      </c>
      <c r="AP255" t="s">
        <v>68</v>
      </c>
      <c r="AQ255" t="s">
        <v>69</v>
      </c>
      <c r="AR255" t="s">
        <v>60</v>
      </c>
      <c r="AS255" t="s">
        <v>60</v>
      </c>
      <c r="AT255" t="s">
        <v>60</v>
      </c>
      <c r="AU255" t="s">
        <v>85</v>
      </c>
    </row>
    <row r="256" spans="1:47">
      <c r="A256" t="s">
        <v>1074</v>
      </c>
      <c r="B256" s="24">
        <v>45707</v>
      </c>
      <c r="C256" t="s">
        <v>114</v>
      </c>
      <c r="D256" t="s">
        <v>1075</v>
      </c>
      <c r="E256" s="25">
        <v>11372700</v>
      </c>
      <c r="F256" s="26">
        <v>233</v>
      </c>
      <c r="G256" t="s">
        <v>60</v>
      </c>
      <c r="H256" t="s">
        <v>85</v>
      </c>
      <c r="I256" s="25">
        <v>11372700</v>
      </c>
      <c r="J256" t="s">
        <v>60</v>
      </c>
      <c r="K256" s="27"/>
      <c r="L256" t="s">
        <v>60</v>
      </c>
      <c r="M256" t="s">
        <v>60</v>
      </c>
      <c r="N256" t="s">
        <v>60</v>
      </c>
      <c r="O256" s="24">
        <v>45707</v>
      </c>
      <c r="P256" t="s">
        <v>117</v>
      </c>
      <c r="Q256" s="24">
        <v>45484</v>
      </c>
      <c r="R256" t="s">
        <v>60</v>
      </c>
      <c r="S256" s="25">
        <v>11372700</v>
      </c>
      <c r="T256" s="26">
        <v>233</v>
      </c>
      <c r="U256" t="s">
        <v>85</v>
      </c>
      <c r="V256" t="s">
        <v>60</v>
      </c>
      <c r="W256" s="25">
        <v>11372700</v>
      </c>
      <c r="X256" s="26">
        <v>233</v>
      </c>
      <c r="Y256" s="25">
        <v>11372700</v>
      </c>
      <c r="Z256" s="24">
        <v>45707</v>
      </c>
      <c r="AA256"/>
      <c r="AB256"/>
      <c r="AC256" s="24">
        <v>45572</v>
      </c>
      <c r="AD256" s="24">
        <v>45707</v>
      </c>
      <c r="AE256" t="s">
        <v>1076</v>
      </c>
      <c r="AF256" t="s">
        <v>1077</v>
      </c>
      <c r="AG256" t="s">
        <v>101</v>
      </c>
      <c r="AH256" s="28">
        <v>6.2E-2</v>
      </c>
      <c r="AI256" t="s">
        <v>120</v>
      </c>
      <c r="AJ256" s="24">
        <v>45631</v>
      </c>
      <c r="AK256" t="s">
        <v>85</v>
      </c>
      <c r="AL256" s="24">
        <v>45707</v>
      </c>
      <c r="AM256" t="s">
        <v>66</v>
      </c>
      <c r="AN256" t="s">
        <v>85</v>
      </c>
      <c r="AO256" t="s">
        <v>67</v>
      </c>
      <c r="AP256" t="s">
        <v>121</v>
      </c>
      <c r="AQ256" t="s">
        <v>69</v>
      </c>
      <c r="AR256" t="s">
        <v>60</v>
      </c>
      <c r="AS256" t="s">
        <v>60</v>
      </c>
      <c r="AT256" t="s">
        <v>60</v>
      </c>
      <c r="AU256" t="s">
        <v>85</v>
      </c>
    </row>
    <row r="257" spans="1:47">
      <c r="A257" t="s">
        <v>1078</v>
      </c>
      <c r="B257" s="24">
        <v>45707</v>
      </c>
      <c r="C257" t="s">
        <v>114</v>
      </c>
      <c r="D257" t="s">
        <v>1079</v>
      </c>
      <c r="E257" s="25">
        <v>10718400</v>
      </c>
      <c r="F257" s="26">
        <v>160</v>
      </c>
      <c r="G257" t="s">
        <v>60</v>
      </c>
      <c r="H257" t="s">
        <v>203</v>
      </c>
      <c r="I257" s="25">
        <v>10718400</v>
      </c>
      <c r="J257" t="s">
        <v>60</v>
      </c>
      <c r="K257" s="27"/>
      <c r="L257" t="s">
        <v>60</v>
      </c>
      <c r="M257" t="s">
        <v>60</v>
      </c>
      <c r="N257" t="s">
        <v>60</v>
      </c>
      <c r="O257" s="24">
        <v>45707</v>
      </c>
      <c r="P257" t="s">
        <v>117</v>
      </c>
      <c r="Q257"/>
      <c r="R257" t="s">
        <v>60</v>
      </c>
      <c r="S257" s="25">
        <v>10718400</v>
      </c>
      <c r="T257" s="26">
        <v>80</v>
      </c>
      <c r="U257" t="s">
        <v>203</v>
      </c>
      <c r="V257" t="s">
        <v>60</v>
      </c>
      <c r="W257" s="25">
        <v>10718400</v>
      </c>
      <c r="X257" s="26">
        <v>160</v>
      </c>
      <c r="Y257" s="25">
        <v>10718400</v>
      </c>
      <c r="Z257" s="24">
        <v>45707</v>
      </c>
      <c r="AA257"/>
      <c r="AB257"/>
      <c r="AC257" s="24">
        <v>45547</v>
      </c>
      <c r="AD257" s="24">
        <v>45707</v>
      </c>
      <c r="AE257" t="s">
        <v>1080</v>
      </c>
      <c r="AF257" t="s">
        <v>1081</v>
      </c>
      <c r="AG257" t="s">
        <v>450</v>
      </c>
      <c r="AH257" s="28">
        <v>5.9000000000000004E-2</v>
      </c>
      <c r="AI257" t="s">
        <v>120</v>
      </c>
      <c r="AJ257" s="24">
        <v>45567</v>
      </c>
      <c r="AK257" t="s">
        <v>203</v>
      </c>
      <c r="AL257" s="24">
        <v>45707</v>
      </c>
      <c r="AM257" t="s">
        <v>66</v>
      </c>
      <c r="AN257" t="s">
        <v>578</v>
      </c>
      <c r="AO257" t="s">
        <v>67</v>
      </c>
      <c r="AP257" t="s">
        <v>121</v>
      </c>
      <c r="AQ257" t="s">
        <v>69</v>
      </c>
      <c r="AR257" t="s">
        <v>60</v>
      </c>
      <c r="AS257" t="s">
        <v>60</v>
      </c>
      <c r="AT257" t="s">
        <v>60</v>
      </c>
      <c r="AU257" t="s">
        <v>203</v>
      </c>
    </row>
    <row r="258" spans="1:47">
      <c r="A258" t="s">
        <v>1082</v>
      </c>
      <c r="B258" s="24">
        <v>45702</v>
      </c>
      <c r="C258" t="s">
        <v>58</v>
      </c>
      <c r="D258" t="s">
        <v>1083</v>
      </c>
      <c r="E258" s="25">
        <v>37444500</v>
      </c>
      <c r="F258" s="26">
        <v>180</v>
      </c>
      <c r="G258" t="s">
        <v>60</v>
      </c>
      <c r="H258" t="s">
        <v>109</v>
      </c>
      <c r="I258" s="25">
        <v>37444500</v>
      </c>
      <c r="J258" t="s">
        <v>60</v>
      </c>
      <c r="K258" s="27"/>
      <c r="L258" t="s">
        <v>60</v>
      </c>
      <c r="M258" t="s">
        <v>60</v>
      </c>
      <c r="N258" t="s">
        <v>60</v>
      </c>
      <c r="O258" s="24">
        <v>45702</v>
      </c>
      <c r="P258" t="s">
        <v>86</v>
      </c>
      <c r="Q258"/>
      <c r="R258" t="s">
        <v>60</v>
      </c>
      <c r="S258" s="25">
        <v>37444500</v>
      </c>
      <c r="T258" s="26">
        <v>180</v>
      </c>
      <c r="U258" t="s">
        <v>109</v>
      </c>
      <c r="V258" t="s">
        <v>60</v>
      </c>
      <c r="W258" s="25">
        <v>37444500</v>
      </c>
      <c r="X258" s="26">
        <v>180</v>
      </c>
      <c r="Y258" s="25">
        <v>37444500</v>
      </c>
      <c r="Z258" s="24">
        <v>45702</v>
      </c>
      <c r="AA258"/>
      <c r="AB258"/>
      <c r="AC258" s="24">
        <v>45474</v>
      </c>
      <c r="AD258" s="24">
        <v>45702</v>
      </c>
      <c r="AE258" t="s">
        <v>1084</v>
      </c>
      <c r="AF258" t="s">
        <v>1085</v>
      </c>
      <c r="AG258" t="s">
        <v>169</v>
      </c>
      <c r="AH258" s="28">
        <v>5.9400000000000001E-2</v>
      </c>
      <c r="AI258" t="s">
        <v>65</v>
      </c>
      <c r="AJ258" s="24">
        <v>45547</v>
      </c>
      <c r="AK258" t="s">
        <v>109</v>
      </c>
      <c r="AL258" s="24">
        <v>45702</v>
      </c>
      <c r="AM258" t="s">
        <v>66</v>
      </c>
      <c r="AN258" t="s">
        <v>109</v>
      </c>
      <c r="AO258" t="s">
        <v>67</v>
      </c>
      <c r="AP258" t="s">
        <v>68</v>
      </c>
      <c r="AQ258" t="s">
        <v>69</v>
      </c>
      <c r="AR258" t="s">
        <v>60</v>
      </c>
      <c r="AS258" t="s">
        <v>60</v>
      </c>
      <c r="AT258" t="s">
        <v>60</v>
      </c>
      <c r="AU258" t="s">
        <v>109</v>
      </c>
    </row>
    <row r="259" spans="1:47">
      <c r="A259" t="s">
        <v>1086</v>
      </c>
      <c r="B259" s="24">
        <v>45701</v>
      </c>
      <c r="C259" t="s">
        <v>58</v>
      </c>
      <c r="D259" t="s">
        <v>1087</v>
      </c>
      <c r="E259" s="25">
        <v>21760000</v>
      </c>
      <c r="F259" s="26">
        <v>67</v>
      </c>
      <c r="G259" t="s">
        <v>60</v>
      </c>
      <c r="H259" t="s">
        <v>116</v>
      </c>
      <c r="I259" s="25">
        <v>21760000</v>
      </c>
      <c r="J259" t="s">
        <v>60</v>
      </c>
      <c r="K259" s="27"/>
      <c r="L259" t="s">
        <v>60</v>
      </c>
      <c r="M259" t="s">
        <v>60</v>
      </c>
      <c r="N259" t="s">
        <v>60</v>
      </c>
      <c r="O259" s="24">
        <v>45701</v>
      </c>
      <c r="P259" t="s">
        <v>86</v>
      </c>
      <c r="Q259"/>
      <c r="R259" t="s">
        <v>60</v>
      </c>
      <c r="S259" s="25">
        <v>21760000</v>
      </c>
      <c r="T259" s="26">
        <v>67</v>
      </c>
      <c r="U259" t="s">
        <v>116</v>
      </c>
      <c r="V259" t="s">
        <v>60</v>
      </c>
      <c r="W259" s="25">
        <v>21760000</v>
      </c>
      <c r="X259" s="26">
        <v>67</v>
      </c>
      <c r="Y259" s="25">
        <v>21760000</v>
      </c>
      <c r="Z259" s="24">
        <v>45701</v>
      </c>
      <c r="AA259"/>
      <c r="AB259"/>
      <c r="AC259" s="24">
        <v>45413</v>
      </c>
      <c r="AD259" s="24">
        <v>45701</v>
      </c>
      <c r="AE259" t="s">
        <v>1088</v>
      </c>
      <c r="AF259" t="s">
        <v>1456</v>
      </c>
      <c r="AG259" t="s">
        <v>174</v>
      </c>
      <c r="AH259" s="28">
        <v>6.3299999999999995E-2</v>
      </c>
      <c r="AI259" t="s">
        <v>65</v>
      </c>
      <c r="AJ259" s="24">
        <v>45582</v>
      </c>
      <c r="AK259" t="s">
        <v>116</v>
      </c>
      <c r="AL259" s="24">
        <v>45701</v>
      </c>
      <c r="AM259" t="s">
        <v>66</v>
      </c>
      <c r="AN259" t="s">
        <v>116</v>
      </c>
      <c r="AO259" t="s">
        <v>67</v>
      </c>
      <c r="AP259" t="s">
        <v>68</v>
      </c>
      <c r="AQ259" t="s">
        <v>69</v>
      </c>
      <c r="AR259" t="s">
        <v>60</v>
      </c>
      <c r="AS259" t="s">
        <v>60</v>
      </c>
      <c r="AT259" t="s">
        <v>60</v>
      </c>
      <c r="AU259" t="s">
        <v>116</v>
      </c>
    </row>
    <row r="260" spans="1:47">
      <c r="A260" t="s">
        <v>1089</v>
      </c>
      <c r="B260" s="24">
        <v>45701</v>
      </c>
      <c r="C260" t="s">
        <v>58</v>
      </c>
      <c r="D260" t="s">
        <v>1090</v>
      </c>
      <c r="E260" s="25">
        <v>16480000</v>
      </c>
      <c r="F260" s="26">
        <v>72</v>
      </c>
      <c r="G260" t="s">
        <v>60</v>
      </c>
      <c r="H260" t="s">
        <v>116</v>
      </c>
      <c r="I260" s="25">
        <v>16480000</v>
      </c>
      <c r="J260" t="s">
        <v>60</v>
      </c>
      <c r="K260" s="27"/>
      <c r="L260" t="s">
        <v>60</v>
      </c>
      <c r="M260" t="s">
        <v>60</v>
      </c>
      <c r="N260" t="s">
        <v>60</v>
      </c>
      <c r="O260" s="24">
        <v>45701</v>
      </c>
      <c r="P260" t="s">
        <v>86</v>
      </c>
      <c r="Q260"/>
      <c r="R260" t="s">
        <v>60</v>
      </c>
      <c r="S260" s="25">
        <v>16480000</v>
      </c>
      <c r="T260" s="26">
        <v>72</v>
      </c>
      <c r="U260" t="s">
        <v>116</v>
      </c>
      <c r="V260" t="s">
        <v>60</v>
      </c>
      <c r="W260" s="25">
        <v>16480000</v>
      </c>
      <c r="X260" s="26">
        <v>72</v>
      </c>
      <c r="Y260" s="25">
        <v>16480000</v>
      </c>
      <c r="Z260" s="24">
        <v>45701</v>
      </c>
      <c r="AA260"/>
      <c r="AB260"/>
      <c r="AC260" s="24">
        <v>45446</v>
      </c>
      <c r="AD260" s="24">
        <v>45701</v>
      </c>
      <c r="AE260" t="s">
        <v>1091</v>
      </c>
      <c r="AF260" t="s">
        <v>766</v>
      </c>
      <c r="AG260" t="s">
        <v>174</v>
      </c>
      <c r="AH260" s="28">
        <v>6.3299999999999995E-2</v>
      </c>
      <c r="AI260" t="s">
        <v>65</v>
      </c>
      <c r="AJ260" s="24">
        <v>45582</v>
      </c>
      <c r="AK260" t="s">
        <v>116</v>
      </c>
      <c r="AL260" s="24">
        <v>45701</v>
      </c>
      <c r="AM260" t="s">
        <v>66</v>
      </c>
      <c r="AN260" t="s">
        <v>116</v>
      </c>
      <c r="AO260" t="s">
        <v>67</v>
      </c>
      <c r="AP260" t="s">
        <v>68</v>
      </c>
      <c r="AQ260" t="s">
        <v>69</v>
      </c>
      <c r="AR260" t="s">
        <v>60</v>
      </c>
      <c r="AS260" t="s">
        <v>60</v>
      </c>
      <c r="AT260" t="s">
        <v>60</v>
      </c>
      <c r="AU260" t="s">
        <v>116</v>
      </c>
    </row>
    <row r="261" spans="1:47">
      <c r="A261" t="s">
        <v>1092</v>
      </c>
      <c r="B261" s="24">
        <v>45699</v>
      </c>
      <c r="C261" t="s">
        <v>114</v>
      </c>
      <c r="D261" t="s">
        <v>1093</v>
      </c>
      <c r="E261" s="25">
        <v>37782100</v>
      </c>
      <c r="F261" s="26">
        <v>220</v>
      </c>
      <c r="G261" t="s">
        <v>60</v>
      </c>
      <c r="H261" t="s">
        <v>271</v>
      </c>
      <c r="I261" s="25">
        <v>37782100</v>
      </c>
      <c r="J261" t="s">
        <v>60</v>
      </c>
      <c r="K261" s="27"/>
      <c r="L261" t="s">
        <v>60</v>
      </c>
      <c r="M261" t="s">
        <v>60</v>
      </c>
      <c r="N261" t="s">
        <v>60</v>
      </c>
      <c r="O261" s="24">
        <v>45699</v>
      </c>
      <c r="P261" t="s">
        <v>117</v>
      </c>
      <c r="Q261"/>
      <c r="R261" t="s">
        <v>60</v>
      </c>
      <c r="S261" s="25">
        <v>37782100</v>
      </c>
      <c r="T261" s="26">
        <v>220</v>
      </c>
      <c r="U261" t="s">
        <v>271</v>
      </c>
      <c r="V261" t="s">
        <v>60</v>
      </c>
      <c r="W261" s="25">
        <v>37782100</v>
      </c>
      <c r="X261" s="26">
        <v>220</v>
      </c>
      <c r="Y261" s="25">
        <v>37782100</v>
      </c>
      <c r="Z261" s="24">
        <v>45699</v>
      </c>
      <c r="AA261"/>
      <c r="AB261"/>
      <c r="AC261" s="24">
        <v>45509</v>
      </c>
      <c r="AD261" s="24">
        <v>45699</v>
      </c>
      <c r="AE261" t="s">
        <v>1094</v>
      </c>
      <c r="AF261" t="s">
        <v>1457</v>
      </c>
      <c r="AG261" t="s">
        <v>132</v>
      </c>
      <c r="AH261" s="28">
        <v>5.9500000000000004E-2</v>
      </c>
      <c r="AI261" t="s">
        <v>120</v>
      </c>
      <c r="AJ261" s="24">
        <v>45574</v>
      </c>
      <c r="AK261" t="s">
        <v>271</v>
      </c>
      <c r="AL261" s="24">
        <v>45699</v>
      </c>
      <c r="AM261" t="s">
        <v>66</v>
      </c>
      <c r="AN261" t="s">
        <v>271</v>
      </c>
      <c r="AO261" t="s">
        <v>67</v>
      </c>
      <c r="AP261" t="s">
        <v>121</v>
      </c>
      <c r="AQ261" t="s">
        <v>69</v>
      </c>
      <c r="AR261" t="s">
        <v>60</v>
      </c>
      <c r="AS261" t="s">
        <v>60</v>
      </c>
      <c r="AT261" t="s">
        <v>60</v>
      </c>
      <c r="AU261" t="s">
        <v>271</v>
      </c>
    </row>
    <row r="262" spans="1:47">
      <c r="A262" t="s">
        <v>1095</v>
      </c>
      <c r="B262" s="24">
        <v>45695</v>
      </c>
      <c r="C262" t="s">
        <v>1096</v>
      </c>
      <c r="D262" t="s">
        <v>1097</v>
      </c>
      <c r="E262" s="25">
        <v>11224800</v>
      </c>
      <c r="F262" s="26">
        <v>120</v>
      </c>
      <c r="G262" t="s">
        <v>60</v>
      </c>
      <c r="H262" t="s">
        <v>1098</v>
      </c>
      <c r="I262" s="25">
        <v>11224800</v>
      </c>
      <c r="J262" t="s">
        <v>60</v>
      </c>
      <c r="K262" s="27">
        <v>20</v>
      </c>
      <c r="L262" t="s">
        <v>379</v>
      </c>
      <c r="M262" t="s">
        <v>1099</v>
      </c>
      <c r="N262" t="s">
        <v>60</v>
      </c>
      <c r="O262" s="24">
        <v>45695</v>
      </c>
      <c r="P262" t="s">
        <v>1100</v>
      </c>
      <c r="Q262"/>
      <c r="R262" t="s">
        <v>60</v>
      </c>
      <c r="S262" s="25">
        <v>11224800</v>
      </c>
      <c r="T262" s="26">
        <v>120</v>
      </c>
      <c r="U262" t="s">
        <v>1098</v>
      </c>
      <c r="V262" t="s">
        <v>60</v>
      </c>
      <c r="W262" s="25"/>
      <c r="X262" s="26">
        <v>120</v>
      </c>
      <c r="Y262" s="25"/>
      <c r="Z262"/>
      <c r="AA262"/>
      <c r="AB262"/>
      <c r="AC262" s="24">
        <v>45547</v>
      </c>
      <c r="AD262"/>
      <c r="AE262" t="s">
        <v>1101</v>
      </c>
      <c r="AF262" t="s">
        <v>1102</v>
      </c>
      <c r="AG262" t="s">
        <v>233</v>
      </c>
      <c r="AH262" s="28">
        <v>6.1699999999999998E-2</v>
      </c>
      <c r="AI262" t="s">
        <v>120</v>
      </c>
      <c r="AJ262" s="24">
        <v>45603</v>
      </c>
      <c r="AK262" t="s">
        <v>1098</v>
      </c>
      <c r="AL262" s="24">
        <v>45695</v>
      </c>
      <c r="AM262" t="s">
        <v>188</v>
      </c>
      <c r="AN262" t="s">
        <v>1098</v>
      </c>
      <c r="AO262" t="s">
        <v>67</v>
      </c>
      <c r="AP262" t="s">
        <v>121</v>
      </c>
      <c r="AQ262" t="s">
        <v>190</v>
      </c>
      <c r="AR262" t="s">
        <v>60</v>
      </c>
      <c r="AS262" t="s">
        <v>60</v>
      </c>
      <c r="AT262" t="s">
        <v>60</v>
      </c>
      <c r="AU262" t="s">
        <v>60</v>
      </c>
    </row>
    <row r="263" spans="1:47">
      <c r="A263" t="s">
        <v>1103</v>
      </c>
      <c r="B263" s="24">
        <v>45694</v>
      </c>
      <c r="C263" t="s">
        <v>58</v>
      </c>
      <c r="D263" t="s">
        <v>1104</v>
      </c>
      <c r="E263" s="25">
        <v>7759500</v>
      </c>
      <c r="F263" s="26">
        <v>76</v>
      </c>
      <c r="G263" t="s">
        <v>60</v>
      </c>
      <c r="H263" t="s">
        <v>177</v>
      </c>
      <c r="I263" s="25">
        <v>7759500</v>
      </c>
      <c r="J263" t="s">
        <v>60</v>
      </c>
      <c r="K263" s="27"/>
      <c r="L263" t="s">
        <v>60</v>
      </c>
      <c r="M263" t="s">
        <v>60</v>
      </c>
      <c r="N263" t="s">
        <v>60</v>
      </c>
      <c r="O263" s="24">
        <v>45694</v>
      </c>
      <c r="P263" t="s">
        <v>86</v>
      </c>
      <c r="Q263"/>
      <c r="R263" t="s">
        <v>60</v>
      </c>
      <c r="S263" s="25">
        <v>7759500</v>
      </c>
      <c r="T263" s="26">
        <v>76</v>
      </c>
      <c r="U263" t="s">
        <v>177</v>
      </c>
      <c r="V263" t="s">
        <v>60</v>
      </c>
      <c r="W263" s="25">
        <v>7759500</v>
      </c>
      <c r="X263" s="26">
        <v>76</v>
      </c>
      <c r="Y263" s="25">
        <v>7759500</v>
      </c>
      <c r="Z263" s="24">
        <v>45694</v>
      </c>
      <c r="AA263"/>
      <c r="AB263"/>
      <c r="AC263" s="24">
        <v>44672</v>
      </c>
      <c r="AD263" s="24">
        <v>45694</v>
      </c>
      <c r="AE263" t="s">
        <v>1105</v>
      </c>
      <c r="AF263" t="s">
        <v>1106</v>
      </c>
      <c r="AG263" t="s">
        <v>132</v>
      </c>
      <c r="AH263" s="28">
        <v>6.2E-2</v>
      </c>
      <c r="AI263" t="s">
        <v>65</v>
      </c>
      <c r="AJ263" s="24">
        <v>44707</v>
      </c>
      <c r="AK263" t="s">
        <v>177</v>
      </c>
      <c r="AL263" s="24">
        <v>45694</v>
      </c>
      <c r="AM263" t="s">
        <v>66</v>
      </c>
      <c r="AN263" t="s">
        <v>177</v>
      </c>
      <c r="AO263" t="s">
        <v>67</v>
      </c>
      <c r="AP263" t="s">
        <v>68</v>
      </c>
      <c r="AQ263" t="s">
        <v>69</v>
      </c>
      <c r="AR263" t="s">
        <v>60</v>
      </c>
      <c r="AS263" t="s">
        <v>60</v>
      </c>
      <c r="AT263" t="s">
        <v>60</v>
      </c>
      <c r="AU263" t="s">
        <v>177</v>
      </c>
    </row>
    <row r="264" spans="1:47">
      <c r="A264" t="s">
        <v>1107</v>
      </c>
      <c r="B264" s="24">
        <v>45694</v>
      </c>
      <c r="C264" t="s">
        <v>58</v>
      </c>
      <c r="D264" t="s">
        <v>1108</v>
      </c>
      <c r="E264" s="25">
        <v>12960000</v>
      </c>
      <c r="F264" s="26">
        <v>82</v>
      </c>
      <c r="G264" t="s">
        <v>60</v>
      </c>
      <c r="H264" t="s">
        <v>177</v>
      </c>
      <c r="I264" s="25">
        <v>12960000</v>
      </c>
      <c r="J264" t="s">
        <v>60</v>
      </c>
      <c r="K264" s="27"/>
      <c r="L264" t="s">
        <v>60</v>
      </c>
      <c r="M264" t="s">
        <v>60</v>
      </c>
      <c r="N264" t="s">
        <v>60</v>
      </c>
      <c r="O264" s="24">
        <v>45694</v>
      </c>
      <c r="P264" t="s">
        <v>86</v>
      </c>
      <c r="Q264"/>
      <c r="R264" t="s">
        <v>60</v>
      </c>
      <c r="S264" s="25">
        <v>12960000</v>
      </c>
      <c r="T264" s="26">
        <v>82</v>
      </c>
      <c r="U264" t="s">
        <v>177</v>
      </c>
      <c r="V264" t="s">
        <v>60</v>
      </c>
      <c r="W264" s="25">
        <v>12960000</v>
      </c>
      <c r="X264" s="26">
        <v>82</v>
      </c>
      <c r="Y264" s="25">
        <v>12960000</v>
      </c>
      <c r="Z264" s="24">
        <v>45694</v>
      </c>
      <c r="AA264"/>
      <c r="AB264"/>
      <c r="AC264" s="24">
        <v>45546</v>
      </c>
      <c r="AD264" s="24">
        <v>45694</v>
      </c>
      <c r="AE264" t="s">
        <v>1109</v>
      </c>
      <c r="AF264" t="s">
        <v>1110</v>
      </c>
      <c r="AG264" t="s">
        <v>112</v>
      </c>
      <c r="AH264" s="28">
        <v>0.06</v>
      </c>
      <c r="AI264" t="s">
        <v>65</v>
      </c>
      <c r="AJ264" s="24">
        <v>45573</v>
      </c>
      <c r="AK264" t="s">
        <v>177</v>
      </c>
      <c r="AL264" s="24">
        <v>45694</v>
      </c>
      <c r="AM264" t="s">
        <v>66</v>
      </c>
      <c r="AN264" t="s">
        <v>177</v>
      </c>
      <c r="AO264" t="s">
        <v>60</v>
      </c>
      <c r="AP264" t="s">
        <v>68</v>
      </c>
      <c r="AQ264" t="s">
        <v>69</v>
      </c>
      <c r="AR264" t="s">
        <v>60</v>
      </c>
      <c r="AS264" t="s">
        <v>60</v>
      </c>
      <c r="AT264" t="s">
        <v>60</v>
      </c>
      <c r="AU264" t="s">
        <v>177</v>
      </c>
    </row>
    <row r="265" spans="1:47">
      <c r="A265" t="s">
        <v>1111</v>
      </c>
      <c r="B265" s="24">
        <v>45694</v>
      </c>
      <c r="C265" t="s">
        <v>58</v>
      </c>
      <c r="D265" t="s">
        <v>1112</v>
      </c>
      <c r="E265" s="25">
        <v>8880000</v>
      </c>
      <c r="F265" s="26"/>
      <c r="G265" t="s">
        <v>60</v>
      </c>
      <c r="H265" t="s">
        <v>177</v>
      </c>
      <c r="I265" s="25">
        <v>8880000</v>
      </c>
      <c r="J265" t="s">
        <v>60</v>
      </c>
      <c r="K265" s="27"/>
      <c r="L265" t="s">
        <v>60</v>
      </c>
      <c r="M265" t="s">
        <v>60</v>
      </c>
      <c r="N265" t="s">
        <v>60</v>
      </c>
      <c r="O265" s="24">
        <v>45694</v>
      </c>
      <c r="P265" t="s">
        <v>86</v>
      </c>
      <c r="Q265"/>
      <c r="R265" t="s">
        <v>60</v>
      </c>
      <c r="S265" s="25">
        <v>8880000</v>
      </c>
      <c r="T265" s="26">
        <v>92</v>
      </c>
      <c r="U265" t="s">
        <v>177</v>
      </c>
      <c r="V265" t="s">
        <v>60</v>
      </c>
      <c r="W265" s="25">
        <v>8880000</v>
      </c>
      <c r="X265" s="26"/>
      <c r="Y265" s="25">
        <v>8880000</v>
      </c>
      <c r="Z265" s="24">
        <v>45694</v>
      </c>
      <c r="AA265"/>
      <c r="AB265"/>
      <c r="AC265" s="24">
        <v>45511</v>
      </c>
      <c r="AD265" s="24">
        <v>45694</v>
      </c>
      <c r="AE265" t="s">
        <v>1113</v>
      </c>
      <c r="AF265" t="s">
        <v>1114</v>
      </c>
      <c r="AG265" t="s">
        <v>112</v>
      </c>
      <c r="AH265" s="28">
        <v>0.06</v>
      </c>
      <c r="AI265" t="s">
        <v>65</v>
      </c>
      <c r="AJ265" s="24">
        <v>45567</v>
      </c>
      <c r="AK265" t="s">
        <v>177</v>
      </c>
      <c r="AL265" s="24">
        <v>45694</v>
      </c>
      <c r="AM265" t="s">
        <v>66</v>
      </c>
      <c r="AN265" t="s">
        <v>177</v>
      </c>
      <c r="AO265" t="s">
        <v>60</v>
      </c>
      <c r="AP265" t="s">
        <v>68</v>
      </c>
      <c r="AQ265" t="s">
        <v>69</v>
      </c>
      <c r="AR265" t="s">
        <v>60</v>
      </c>
      <c r="AS265" t="s">
        <v>60</v>
      </c>
      <c r="AT265" t="s">
        <v>60</v>
      </c>
      <c r="AU265" t="s">
        <v>177</v>
      </c>
    </row>
    <row r="266" spans="1:47">
      <c r="A266" t="s">
        <v>1115</v>
      </c>
      <c r="B266" s="24">
        <v>45694</v>
      </c>
      <c r="C266" t="s">
        <v>58</v>
      </c>
      <c r="D266" t="s">
        <v>1116</v>
      </c>
      <c r="E266" s="25">
        <v>14918200</v>
      </c>
      <c r="F266" s="26">
        <v>99</v>
      </c>
      <c r="G266" t="s">
        <v>60</v>
      </c>
      <c r="H266" t="s">
        <v>177</v>
      </c>
      <c r="I266" s="25">
        <v>14918200</v>
      </c>
      <c r="J266" t="s">
        <v>60</v>
      </c>
      <c r="K266" s="27"/>
      <c r="L266" t="s">
        <v>60</v>
      </c>
      <c r="M266" t="s">
        <v>60</v>
      </c>
      <c r="N266" t="s">
        <v>60</v>
      </c>
      <c r="O266" s="24">
        <v>45694</v>
      </c>
      <c r="P266" t="s">
        <v>86</v>
      </c>
      <c r="Q266"/>
      <c r="R266" t="s">
        <v>60</v>
      </c>
      <c r="S266" s="25">
        <v>14918200</v>
      </c>
      <c r="T266" s="26">
        <v>99</v>
      </c>
      <c r="U266" t="s">
        <v>177</v>
      </c>
      <c r="V266" t="s">
        <v>60</v>
      </c>
      <c r="W266" s="25">
        <v>14918200</v>
      </c>
      <c r="X266" s="26">
        <v>99</v>
      </c>
      <c r="Y266" s="25">
        <v>14918200</v>
      </c>
      <c r="Z266" s="24">
        <v>45694</v>
      </c>
      <c r="AA266"/>
      <c r="AB266"/>
      <c r="AC266" s="24">
        <v>45511</v>
      </c>
      <c r="AD266" s="24">
        <v>45694</v>
      </c>
      <c r="AE266" t="s">
        <v>1117</v>
      </c>
      <c r="AF266" t="s">
        <v>1118</v>
      </c>
      <c r="AG266" t="s">
        <v>112</v>
      </c>
      <c r="AH266" s="28">
        <v>0.06</v>
      </c>
      <c r="AI266" t="s">
        <v>65</v>
      </c>
      <c r="AJ266" s="24">
        <v>45567</v>
      </c>
      <c r="AK266" t="s">
        <v>177</v>
      </c>
      <c r="AL266" s="24">
        <v>45694</v>
      </c>
      <c r="AM266" t="s">
        <v>66</v>
      </c>
      <c r="AN266" t="s">
        <v>177</v>
      </c>
      <c r="AO266" t="s">
        <v>60</v>
      </c>
      <c r="AP266" t="s">
        <v>68</v>
      </c>
      <c r="AQ266" t="s">
        <v>69</v>
      </c>
      <c r="AR266" t="s">
        <v>60</v>
      </c>
      <c r="AS266" t="s">
        <v>60</v>
      </c>
      <c r="AT266" t="s">
        <v>60</v>
      </c>
      <c r="AU266" t="s">
        <v>177</v>
      </c>
    </row>
    <row r="267" spans="1:47">
      <c r="A267" t="s">
        <v>1119</v>
      </c>
      <c r="B267" s="24">
        <v>45694</v>
      </c>
      <c r="C267" t="s">
        <v>58</v>
      </c>
      <c r="D267" t="s">
        <v>1120</v>
      </c>
      <c r="E267" s="25">
        <v>12877700</v>
      </c>
      <c r="F267" s="26">
        <v>53</v>
      </c>
      <c r="G267" t="s">
        <v>60</v>
      </c>
      <c r="H267" t="s">
        <v>177</v>
      </c>
      <c r="I267" s="25">
        <v>12877700</v>
      </c>
      <c r="J267" t="s">
        <v>60</v>
      </c>
      <c r="K267" s="27"/>
      <c r="L267" t="s">
        <v>60</v>
      </c>
      <c r="M267" t="s">
        <v>60</v>
      </c>
      <c r="N267" t="s">
        <v>60</v>
      </c>
      <c r="O267" s="24">
        <v>45694</v>
      </c>
      <c r="P267" t="s">
        <v>86</v>
      </c>
      <c r="Q267"/>
      <c r="R267" t="s">
        <v>60</v>
      </c>
      <c r="S267" s="25">
        <v>12877700</v>
      </c>
      <c r="T267" s="26">
        <v>53</v>
      </c>
      <c r="U267" t="s">
        <v>177</v>
      </c>
      <c r="V267" t="s">
        <v>60</v>
      </c>
      <c r="W267" s="25">
        <v>12877700</v>
      </c>
      <c r="X267" s="26">
        <v>53</v>
      </c>
      <c r="Y267" s="25">
        <v>12877700</v>
      </c>
      <c r="Z267" s="24">
        <v>45694</v>
      </c>
      <c r="AA267"/>
      <c r="AB267"/>
      <c r="AC267" s="24">
        <v>45441</v>
      </c>
      <c r="AD267" s="24">
        <v>45694</v>
      </c>
      <c r="AE267" t="s">
        <v>1121</v>
      </c>
      <c r="AF267" t="s">
        <v>1122</v>
      </c>
      <c r="AG267" t="s">
        <v>526</v>
      </c>
      <c r="AH267" s="28">
        <v>5.9200000000000003E-2</v>
      </c>
      <c r="AI267" t="s">
        <v>65</v>
      </c>
      <c r="AJ267" s="24">
        <v>45597</v>
      </c>
      <c r="AK267" t="s">
        <v>177</v>
      </c>
      <c r="AL267" s="24">
        <v>45694</v>
      </c>
      <c r="AM267" t="s">
        <v>66</v>
      </c>
      <c r="AN267" t="s">
        <v>177</v>
      </c>
      <c r="AO267" t="s">
        <v>67</v>
      </c>
      <c r="AP267" t="s">
        <v>68</v>
      </c>
      <c r="AQ267" t="s">
        <v>69</v>
      </c>
      <c r="AR267" t="s">
        <v>60</v>
      </c>
      <c r="AS267" t="s">
        <v>60</v>
      </c>
      <c r="AT267" t="s">
        <v>60</v>
      </c>
      <c r="AU267" t="s">
        <v>177</v>
      </c>
    </row>
    <row r="268" spans="1:47">
      <c r="A268" t="s">
        <v>1123</v>
      </c>
      <c r="B268" s="24">
        <v>45693</v>
      </c>
      <c r="C268" t="s">
        <v>58</v>
      </c>
      <c r="D268" t="s">
        <v>1124</v>
      </c>
      <c r="E268" s="25">
        <v>23920000</v>
      </c>
      <c r="F268" s="26">
        <v>94</v>
      </c>
      <c r="G268" t="s">
        <v>60</v>
      </c>
      <c r="H268" t="s">
        <v>85</v>
      </c>
      <c r="I268" s="25">
        <v>23920000</v>
      </c>
      <c r="J268" t="s">
        <v>60</v>
      </c>
      <c r="K268" s="27"/>
      <c r="L268" t="s">
        <v>60</v>
      </c>
      <c r="M268" t="s">
        <v>60</v>
      </c>
      <c r="N268" t="s">
        <v>60</v>
      </c>
      <c r="O268" s="24">
        <v>45693</v>
      </c>
      <c r="P268" t="s">
        <v>86</v>
      </c>
      <c r="Q268"/>
      <c r="R268" t="s">
        <v>60</v>
      </c>
      <c r="S268" s="25">
        <v>23920000</v>
      </c>
      <c r="T268" s="26">
        <v>94</v>
      </c>
      <c r="U268" t="s">
        <v>85</v>
      </c>
      <c r="V268" t="s">
        <v>60</v>
      </c>
      <c r="W268" s="25">
        <v>23920000</v>
      </c>
      <c r="X268" s="26">
        <v>94</v>
      </c>
      <c r="Y268" s="25">
        <v>23920000</v>
      </c>
      <c r="Z268" s="24">
        <v>45693</v>
      </c>
      <c r="AA268"/>
      <c r="AB268"/>
      <c r="AC268" s="24">
        <v>45482</v>
      </c>
      <c r="AD268" s="24">
        <v>45693</v>
      </c>
      <c r="AE268" t="s">
        <v>1125</v>
      </c>
      <c r="AF268" t="s">
        <v>1126</v>
      </c>
      <c r="AG268" t="s">
        <v>119</v>
      </c>
      <c r="AH268" s="28">
        <v>6.6000000000000003E-2</v>
      </c>
      <c r="AI268" t="s">
        <v>65</v>
      </c>
      <c r="AJ268" s="24">
        <v>45538</v>
      </c>
      <c r="AK268" t="s">
        <v>85</v>
      </c>
      <c r="AL268" s="24">
        <v>45693</v>
      </c>
      <c r="AM268" t="s">
        <v>66</v>
      </c>
      <c r="AN268" t="s">
        <v>85</v>
      </c>
      <c r="AO268" t="s">
        <v>67</v>
      </c>
      <c r="AP268" t="s">
        <v>68</v>
      </c>
      <c r="AQ268" t="s">
        <v>69</v>
      </c>
      <c r="AR268" t="s">
        <v>60</v>
      </c>
      <c r="AS268" t="s">
        <v>60</v>
      </c>
      <c r="AT268" t="s">
        <v>60</v>
      </c>
      <c r="AU268" t="s">
        <v>85</v>
      </c>
    </row>
    <row r="269" spans="1:47">
      <c r="A269" t="s">
        <v>1127</v>
      </c>
      <c r="B269" s="24">
        <v>45688</v>
      </c>
      <c r="C269" t="s">
        <v>58</v>
      </c>
      <c r="D269" t="s">
        <v>1128</v>
      </c>
      <c r="E269" s="25">
        <v>38598900</v>
      </c>
      <c r="F269" s="26">
        <v>82</v>
      </c>
      <c r="G269" t="s">
        <v>60</v>
      </c>
      <c r="H269" t="s">
        <v>116</v>
      </c>
      <c r="I269" s="25">
        <v>38598900</v>
      </c>
      <c r="J269" t="s">
        <v>60</v>
      </c>
      <c r="K269" s="27"/>
      <c r="L269" t="s">
        <v>60</v>
      </c>
      <c r="M269" t="s">
        <v>60</v>
      </c>
      <c r="N269" t="s">
        <v>60</v>
      </c>
      <c r="O269" s="24">
        <v>45688</v>
      </c>
      <c r="P269" t="s">
        <v>86</v>
      </c>
      <c r="Q269"/>
      <c r="R269" t="s">
        <v>60</v>
      </c>
      <c r="S269" s="25">
        <v>38598900</v>
      </c>
      <c r="T269" s="26">
        <v>82</v>
      </c>
      <c r="U269" t="s">
        <v>116</v>
      </c>
      <c r="V269" t="s">
        <v>60</v>
      </c>
      <c r="W269" s="25">
        <v>38598900</v>
      </c>
      <c r="X269" s="26">
        <v>82</v>
      </c>
      <c r="Y269" s="25">
        <v>38598900</v>
      </c>
      <c r="Z269" s="24">
        <v>45688</v>
      </c>
      <c r="AA269"/>
      <c r="AB269"/>
      <c r="AC269" s="24">
        <v>45586</v>
      </c>
      <c r="AD269" s="24">
        <v>45688</v>
      </c>
      <c r="AE269" t="s">
        <v>1129</v>
      </c>
      <c r="AF269" t="s">
        <v>978</v>
      </c>
      <c r="AG269" t="s">
        <v>187</v>
      </c>
      <c r="AH269" s="28">
        <v>6.13E-2</v>
      </c>
      <c r="AI269" t="s">
        <v>65</v>
      </c>
      <c r="AJ269" s="24">
        <v>45587</v>
      </c>
      <c r="AK269" t="s">
        <v>116</v>
      </c>
      <c r="AL269" s="24">
        <v>45688</v>
      </c>
      <c r="AM269" t="s">
        <v>66</v>
      </c>
      <c r="AN269" t="s">
        <v>116</v>
      </c>
      <c r="AO269" t="s">
        <v>189</v>
      </c>
      <c r="AP269" t="s">
        <v>68</v>
      </c>
      <c r="AQ269" t="s">
        <v>69</v>
      </c>
      <c r="AR269" t="s">
        <v>60</v>
      </c>
      <c r="AS269" t="s">
        <v>60</v>
      </c>
      <c r="AT269" t="s">
        <v>60</v>
      </c>
      <c r="AU269" t="s">
        <v>116</v>
      </c>
    </row>
    <row r="270" spans="1:47">
      <c r="A270" t="s">
        <v>1130</v>
      </c>
      <c r="B270" s="24">
        <v>45687</v>
      </c>
      <c r="C270" t="s">
        <v>58</v>
      </c>
      <c r="D270" t="s">
        <v>1131</v>
      </c>
      <c r="E270" s="25">
        <v>44197600</v>
      </c>
      <c r="F270" s="26">
        <v>173</v>
      </c>
      <c r="G270" t="s">
        <v>60</v>
      </c>
      <c r="H270" t="s">
        <v>203</v>
      </c>
      <c r="I270" s="25">
        <v>44197600</v>
      </c>
      <c r="J270" t="s">
        <v>60</v>
      </c>
      <c r="K270" s="27"/>
      <c r="L270" t="s">
        <v>60</v>
      </c>
      <c r="M270" t="s">
        <v>60</v>
      </c>
      <c r="N270" t="s">
        <v>60</v>
      </c>
      <c r="O270" s="24">
        <v>45687</v>
      </c>
      <c r="P270" t="s">
        <v>86</v>
      </c>
      <c r="Q270"/>
      <c r="R270" t="s">
        <v>60</v>
      </c>
      <c r="S270" s="25">
        <v>44197600</v>
      </c>
      <c r="T270" s="26">
        <v>173</v>
      </c>
      <c r="U270" t="s">
        <v>203</v>
      </c>
      <c r="V270" t="s">
        <v>60</v>
      </c>
      <c r="W270" s="25">
        <v>44197600</v>
      </c>
      <c r="X270" s="26">
        <v>173</v>
      </c>
      <c r="Y270" s="25">
        <v>44197600</v>
      </c>
      <c r="Z270" s="24">
        <v>45687</v>
      </c>
      <c r="AA270"/>
      <c r="AB270"/>
      <c r="AC270" s="24">
        <v>45203</v>
      </c>
      <c r="AD270" s="24">
        <v>45687</v>
      </c>
      <c r="AE270" t="s">
        <v>1132</v>
      </c>
      <c r="AF270" t="s">
        <v>577</v>
      </c>
      <c r="AG270" t="s">
        <v>132</v>
      </c>
      <c r="AH270" s="28">
        <v>6.0400000000000002E-2</v>
      </c>
      <c r="AI270" t="s">
        <v>65</v>
      </c>
      <c r="AJ270" s="24">
        <v>45278</v>
      </c>
      <c r="AK270" t="s">
        <v>203</v>
      </c>
      <c r="AL270" s="24">
        <v>45687</v>
      </c>
      <c r="AM270" t="s">
        <v>66</v>
      </c>
      <c r="AN270" t="s">
        <v>578</v>
      </c>
      <c r="AO270" t="s">
        <v>67</v>
      </c>
      <c r="AP270" t="s">
        <v>68</v>
      </c>
      <c r="AQ270" t="s">
        <v>69</v>
      </c>
      <c r="AR270" t="s">
        <v>60</v>
      </c>
      <c r="AS270" t="s">
        <v>60</v>
      </c>
      <c r="AT270" t="s">
        <v>60</v>
      </c>
      <c r="AU270" t="s">
        <v>203</v>
      </c>
    </row>
    <row r="271" spans="1:47">
      <c r="A271" t="s">
        <v>1133</v>
      </c>
      <c r="B271" s="24">
        <v>45687</v>
      </c>
      <c r="C271" t="s">
        <v>58</v>
      </c>
      <c r="D271" t="s">
        <v>1134</v>
      </c>
      <c r="E271" s="25">
        <v>16664000</v>
      </c>
      <c r="F271" s="26">
        <v>49</v>
      </c>
      <c r="G271" t="s">
        <v>60</v>
      </c>
      <c r="H271" t="s">
        <v>72</v>
      </c>
      <c r="I271" s="25">
        <v>16664000</v>
      </c>
      <c r="J271" t="s">
        <v>60</v>
      </c>
      <c r="K271" s="27"/>
      <c r="L271" t="s">
        <v>60</v>
      </c>
      <c r="M271" t="s">
        <v>60</v>
      </c>
      <c r="N271" t="s">
        <v>60</v>
      </c>
      <c r="O271" s="24">
        <v>45687</v>
      </c>
      <c r="P271" t="s">
        <v>86</v>
      </c>
      <c r="Q271"/>
      <c r="R271" t="s">
        <v>60</v>
      </c>
      <c r="S271" s="25">
        <v>16664000</v>
      </c>
      <c r="T271" s="26">
        <v>49</v>
      </c>
      <c r="U271" t="s">
        <v>72</v>
      </c>
      <c r="V271" t="s">
        <v>60</v>
      </c>
      <c r="W271" s="25">
        <v>16664000</v>
      </c>
      <c r="X271" s="26">
        <v>49</v>
      </c>
      <c r="Y271" s="25">
        <v>16664000</v>
      </c>
      <c r="Z271" s="24">
        <v>45687</v>
      </c>
      <c r="AA271"/>
      <c r="AB271"/>
      <c r="AC271" s="24">
        <v>45323</v>
      </c>
      <c r="AD271" s="24">
        <v>45687</v>
      </c>
      <c r="AE271" t="s">
        <v>1135</v>
      </c>
      <c r="AF271" t="s">
        <v>1136</v>
      </c>
      <c r="AG271" t="s">
        <v>279</v>
      </c>
      <c r="AH271" s="28">
        <v>0.06</v>
      </c>
      <c r="AI271" t="s">
        <v>65</v>
      </c>
      <c r="AJ271" s="24">
        <v>45435</v>
      </c>
      <c r="AK271" t="s">
        <v>72</v>
      </c>
      <c r="AL271" s="24">
        <v>45687</v>
      </c>
      <c r="AM271" t="s">
        <v>66</v>
      </c>
      <c r="AN271" t="s">
        <v>72</v>
      </c>
      <c r="AO271" t="s">
        <v>67</v>
      </c>
      <c r="AP271" t="s">
        <v>68</v>
      </c>
      <c r="AQ271" t="s">
        <v>69</v>
      </c>
      <c r="AR271" t="s">
        <v>60</v>
      </c>
      <c r="AS271" t="s">
        <v>60</v>
      </c>
      <c r="AT271" t="s">
        <v>60</v>
      </c>
      <c r="AU271" t="s">
        <v>72</v>
      </c>
    </row>
    <row r="272" spans="1:47">
      <c r="A272" t="s">
        <v>1137</v>
      </c>
      <c r="B272" s="24">
        <v>45687</v>
      </c>
      <c r="C272" t="s">
        <v>58</v>
      </c>
      <c r="D272" t="s">
        <v>1138</v>
      </c>
      <c r="E272" s="25">
        <v>17168000</v>
      </c>
      <c r="F272" s="26">
        <v>54</v>
      </c>
      <c r="G272" t="s">
        <v>60</v>
      </c>
      <c r="H272" t="s">
        <v>72</v>
      </c>
      <c r="I272" s="25">
        <v>17168000</v>
      </c>
      <c r="J272" t="s">
        <v>60</v>
      </c>
      <c r="K272" s="27"/>
      <c r="L272" t="s">
        <v>60</v>
      </c>
      <c r="M272" t="s">
        <v>60</v>
      </c>
      <c r="N272" t="s">
        <v>60</v>
      </c>
      <c r="O272" s="24">
        <v>45687</v>
      </c>
      <c r="P272" t="s">
        <v>86</v>
      </c>
      <c r="Q272"/>
      <c r="R272" t="s">
        <v>60</v>
      </c>
      <c r="S272" s="25">
        <v>17168000</v>
      </c>
      <c r="T272" s="26">
        <v>54</v>
      </c>
      <c r="U272" t="s">
        <v>72</v>
      </c>
      <c r="V272" t="s">
        <v>60</v>
      </c>
      <c r="W272" s="25">
        <v>17168000</v>
      </c>
      <c r="X272" s="26">
        <v>54</v>
      </c>
      <c r="Y272" s="25">
        <v>17168000</v>
      </c>
      <c r="Z272" s="24">
        <v>45687</v>
      </c>
      <c r="AA272"/>
      <c r="AB272"/>
      <c r="AC272" s="24">
        <v>45323</v>
      </c>
      <c r="AD272" s="24">
        <v>45687</v>
      </c>
      <c r="AE272" t="s">
        <v>1139</v>
      </c>
      <c r="AF272" t="s">
        <v>1140</v>
      </c>
      <c r="AG272" t="s">
        <v>279</v>
      </c>
      <c r="AH272" s="28">
        <v>0.06</v>
      </c>
      <c r="AI272" t="s">
        <v>65</v>
      </c>
      <c r="AJ272" s="24">
        <v>45435</v>
      </c>
      <c r="AK272" t="s">
        <v>72</v>
      </c>
      <c r="AL272" s="24">
        <v>45687</v>
      </c>
      <c r="AM272" t="s">
        <v>66</v>
      </c>
      <c r="AN272" t="s">
        <v>72</v>
      </c>
      <c r="AO272" t="s">
        <v>67</v>
      </c>
      <c r="AP272" t="s">
        <v>68</v>
      </c>
      <c r="AQ272" t="s">
        <v>69</v>
      </c>
      <c r="AR272" t="s">
        <v>60</v>
      </c>
      <c r="AS272" t="s">
        <v>60</v>
      </c>
      <c r="AT272" t="s">
        <v>60</v>
      </c>
      <c r="AU272" t="s">
        <v>72</v>
      </c>
    </row>
    <row r="273" spans="1:47">
      <c r="A273" t="s">
        <v>1141</v>
      </c>
      <c r="B273" s="24">
        <v>45687</v>
      </c>
      <c r="C273" t="s">
        <v>114</v>
      </c>
      <c r="D273" t="s">
        <v>1142</v>
      </c>
      <c r="E273" s="25">
        <v>6612300</v>
      </c>
      <c r="F273" s="26">
        <v>116</v>
      </c>
      <c r="G273" t="s">
        <v>60</v>
      </c>
      <c r="H273" t="s">
        <v>203</v>
      </c>
      <c r="I273" s="25">
        <v>6612300</v>
      </c>
      <c r="J273" t="s">
        <v>60</v>
      </c>
      <c r="K273" s="27"/>
      <c r="L273" t="s">
        <v>60</v>
      </c>
      <c r="M273" t="s">
        <v>60</v>
      </c>
      <c r="N273" t="s">
        <v>60</v>
      </c>
      <c r="O273" s="24">
        <v>45687</v>
      </c>
      <c r="P273" t="s">
        <v>117</v>
      </c>
      <c r="Q273" s="24">
        <v>45485</v>
      </c>
      <c r="R273" t="s">
        <v>60</v>
      </c>
      <c r="S273" s="25">
        <v>6612300</v>
      </c>
      <c r="T273" s="26">
        <v>58</v>
      </c>
      <c r="U273" t="s">
        <v>203</v>
      </c>
      <c r="V273" t="s">
        <v>60</v>
      </c>
      <c r="W273" s="25">
        <v>6612300</v>
      </c>
      <c r="X273" s="26">
        <v>116</v>
      </c>
      <c r="Y273" s="25">
        <v>6612300</v>
      </c>
      <c r="Z273" s="24">
        <v>45687</v>
      </c>
      <c r="AA273"/>
      <c r="AB273"/>
      <c r="AC273" s="24">
        <v>45576</v>
      </c>
      <c r="AD273" s="24">
        <v>45687</v>
      </c>
      <c r="AE273" t="s">
        <v>1143</v>
      </c>
      <c r="AF273" t="s">
        <v>1458</v>
      </c>
      <c r="AG273" t="s">
        <v>74</v>
      </c>
      <c r="AH273" s="28">
        <v>5.9900000000000002E-2</v>
      </c>
      <c r="AI273" t="s">
        <v>120</v>
      </c>
      <c r="AJ273" s="24">
        <v>45636</v>
      </c>
      <c r="AK273" t="s">
        <v>203</v>
      </c>
      <c r="AL273" s="24">
        <v>45687</v>
      </c>
      <c r="AM273" t="s">
        <v>66</v>
      </c>
      <c r="AN273" t="s">
        <v>203</v>
      </c>
      <c r="AO273" t="s">
        <v>67</v>
      </c>
      <c r="AP273" t="s">
        <v>121</v>
      </c>
      <c r="AQ273" t="s">
        <v>69</v>
      </c>
      <c r="AR273" t="s">
        <v>60</v>
      </c>
      <c r="AS273" t="s">
        <v>60</v>
      </c>
      <c r="AT273" t="s">
        <v>60</v>
      </c>
      <c r="AU273" t="s">
        <v>203</v>
      </c>
    </row>
    <row r="274" spans="1:47">
      <c r="A274" t="s">
        <v>1144</v>
      </c>
      <c r="B274" s="24">
        <v>45685</v>
      </c>
      <c r="C274" t="s">
        <v>58</v>
      </c>
      <c r="D274" t="s">
        <v>1145</v>
      </c>
      <c r="E274" s="25">
        <v>49000000</v>
      </c>
      <c r="F274" s="26">
        <v>177</v>
      </c>
      <c r="G274" t="s">
        <v>60</v>
      </c>
      <c r="H274" t="s">
        <v>116</v>
      </c>
      <c r="I274" s="25">
        <v>49000000</v>
      </c>
      <c r="J274" t="s">
        <v>60</v>
      </c>
      <c r="K274" s="27"/>
      <c r="L274" t="s">
        <v>60</v>
      </c>
      <c r="M274" t="s">
        <v>60</v>
      </c>
      <c r="N274" t="s">
        <v>60</v>
      </c>
      <c r="O274" s="24">
        <v>45685</v>
      </c>
      <c r="P274" t="s">
        <v>86</v>
      </c>
      <c r="Q274"/>
      <c r="R274" t="s">
        <v>60</v>
      </c>
      <c r="S274" s="25">
        <v>49000000</v>
      </c>
      <c r="T274" s="26">
        <v>177</v>
      </c>
      <c r="U274" t="s">
        <v>116</v>
      </c>
      <c r="V274" t="s">
        <v>60</v>
      </c>
      <c r="W274" s="25">
        <v>49000000</v>
      </c>
      <c r="X274" s="26">
        <v>177</v>
      </c>
      <c r="Y274" s="25">
        <v>49000000</v>
      </c>
      <c r="Z274" s="24">
        <v>45685</v>
      </c>
      <c r="AA274"/>
      <c r="AB274"/>
      <c r="AC274" s="24">
        <v>45394</v>
      </c>
      <c r="AD274" s="24">
        <v>45685</v>
      </c>
      <c r="AE274" t="s">
        <v>1146</v>
      </c>
      <c r="AF274" t="s">
        <v>1147</v>
      </c>
      <c r="AG274" t="s">
        <v>279</v>
      </c>
      <c r="AH274" s="28">
        <v>5.96E-2</v>
      </c>
      <c r="AI274" t="s">
        <v>65</v>
      </c>
      <c r="AJ274" s="24">
        <v>45560</v>
      </c>
      <c r="AK274" t="s">
        <v>116</v>
      </c>
      <c r="AL274" s="24">
        <v>45685</v>
      </c>
      <c r="AM274" t="s">
        <v>66</v>
      </c>
      <c r="AN274" t="s">
        <v>116</v>
      </c>
      <c r="AO274" t="s">
        <v>189</v>
      </c>
      <c r="AP274" t="s">
        <v>68</v>
      </c>
      <c r="AQ274" t="s">
        <v>69</v>
      </c>
      <c r="AR274" t="s">
        <v>60</v>
      </c>
      <c r="AS274" t="s">
        <v>60</v>
      </c>
      <c r="AT274" t="s">
        <v>60</v>
      </c>
      <c r="AU274" t="s">
        <v>116</v>
      </c>
    </row>
    <row r="275" spans="1:47">
      <c r="A275" t="s">
        <v>1148</v>
      </c>
      <c r="B275" s="24">
        <v>45685</v>
      </c>
      <c r="C275" t="s">
        <v>58</v>
      </c>
      <c r="D275" t="s">
        <v>1149</v>
      </c>
      <c r="E275" s="25">
        <v>41200000</v>
      </c>
      <c r="F275" s="26">
        <v>105</v>
      </c>
      <c r="G275" t="s">
        <v>60</v>
      </c>
      <c r="H275" t="s">
        <v>116</v>
      </c>
      <c r="I275" s="25">
        <v>41200000</v>
      </c>
      <c r="J275" t="s">
        <v>60</v>
      </c>
      <c r="K275" s="27"/>
      <c r="L275" t="s">
        <v>60</v>
      </c>
      <c r="M275" t="s">
        <v>60</v>
      </c>
      <c r="N275" t="s">
        <v>60</v>
      </c>
      <c r="O275" s="24">
        <v>45685</v>
      </c>
      <c r="P275" t="s">
        <v>86</v>
      </c>
      <c r="Q275"/>
      <c r="R275" t="s">
        <v>60</v>
      </c>
      <c r="S275" s="25">
        <v>41200000</v>
      </c>
      <c r="T275" s="26">
        <v>105</v>
      </c>
      <c r="U275" t="s">
        <v>116</v>
      </c>
      <c r="V275" t="s">
        <v>60</v>
      </c>
      <c r="W275" s="25">
        <v>41200000</v>
      </c>
      <c r="X275" s="26">
        <v>105</v>
      </c>
      <c r="Y275" s="25">
        <v>41200000</v>
      </c>
      <c r="Z275" s="24">
        <v>45685</v>
      </c>
      <c r="AA275"/>
      <c r="AB275"/>
      <c r="AC275" s="24">
        <v>45512</v>
      </c>
      <c r="AD275" s="24">
        <v>45685</v>
      </c>
      <c r="AE275" t="s">
        <v>1150</v>
      </c>
      <c r="AF275" t="s">
        <v>1151</v>
      </c>
      <c r="AG275" t="s">
        <v>174</v>
      </c>
      <c r="AH275" s="28">
        <v>6.13E-2</v>
      </c>
      <c r="AI275" t="s">
        <v>65</v>
      </c>
      <c r="AJ275" s="24">
        <v>45596</v>
      </c>
      <c r="AK275" t="s">
        <v>116</v>
      </c>
      <c r="AL275" s="24">
        <v>45685</v>
      </c>
      <c r="AM275" t="s">
        <v>66</v>
      </c>
      <c r="AN275" t="s">
        <v>116</v>
      </c>
      <c r="AO275" t="s">
        <v>189</v>
      </c>
      <c r="AP275" t="s">
        <v>68</v>
      </c>
      <c r="AQ275" t="s">
        <v>69</v>
      </c>
      <c r="AR275" t="s">
        <v>60</v>
      </c>
      <c r="AS275" t="s">
        <v>60</v>
      </c>
      <c r="AT275" t="s">
        <v>60</v>
      </c>
      <c r="AU275" t="s">
        <v>116</v>
      </c>
    </row>
    <row r="276" spans="1:47">
      <c r="A276" t="s">
        <v>1152</v>
      </c>
      <c r="B276" s="24">
        <v>45685</v>
      </c>
      <c r="C276" t="s">
        <v>58</v>
      </c>
      <c r="D276" t="s">
        <v>1153</v>
      </c>
      <c r="E276" s="25">
        <v>21058700</v>
      </c>
      <c r="F276" s="26">
        <v>84</v>
      </c>
      <c r="G276" t="s">
        <v>60</v>
      </c>
      <c r="H276" t="s">
        <v>116</v>
      </c>
      <c r="I276" s="25">
        <v>21058700</v>
      </c>
      <c r="J276" t="s">
        <v>60</v>
      </c>
      <c r="K276" s="27"/>
      <c r="L276" t="s">
        <v>60</v>
      </c>
      <c r="M276" t="s">
        <v>60</v>
      </c>
      <c r="N276" t="s">
        <v>60</v>
      </c>
      <c r="O276" s="24">
        <v>45685</v>
      </c>
      <c r="P276" t="s">
        <v>86</v>
      </c>
      <c r="Q276"/>
      <c r="R276" t="s">
        <v>60</v>
      </c>
      <c r="S276" s="25">
        <v>21058700</v>
      </c>
      <c r="T276" s="26">
        <v>84</v>
      </c>
      <c r="U276" t="s">
        <v>116</v>
      </c>
      <c r="V276" t="s">
        <v>60</v>
      </c>
      <c r="W276" s="25">
        <v>21058700</v>
      </c>
      <c r="X276" s="26">
        <v>84</v>
      </c>
      <c r="Y276" s="25">
        <v>21058700</v>
      </c>
      <c r="Z276" s="24">
        <v>45685</v>
      </c>
      <c r="AA276"/>
      <c r="AB276"/>
      <c r="AC276" s="24">
        <v>45484</v>
      </c>
      <c r="AD276" s="24">
        <v>45685</v>
      </c>
      <c r="AE276" t="s">
        <v>1154</v>
      </c>
      <c r="AF276" t="s">
        <v>620</v>
      </c>
      <c r="AG276" t="s">
        <v>157</v>
      </c>
      <c r="AH276" s="28">
        <v>6.13E-2</v>
      </c>
      <c r="AI276" t="s">
        <v>65</v>
      </c>
      <c r="AJ276" s="24">
        <v>45587</v>
      </c>
      <c r="AK276" t="s">
        <v>116</v>
      </c>
      <c r="AL276" s="24">
        <v>45685</v>
      </c>
      <c r="AM276" t="s">
        <v>66</v>
      </c>
      <c r="AN276" t="s">
        <v>116</v>
      </c>
      <c r="AO276" t="s">
        <v>189</v>
      </c>
      <c r="AP276" t="s">
        <v>68</v>
      </c>
      <c r="AQ276" t="s">
        <v>69</v>
      </c>
      <c r="AR276" t="s">
        <v>60</v>
      </c>
      <c r="AS276" t="s">
        <v>60</v>
      </c>
      <c r="AT276" t="s">
        <v>60</v>
      </c>
      <c r="AU276" t="s">
        <v>116</v>
      </c>
    </row>
    <row r="277" spans="1:47">
      <c r="A277" t="s">
        <v>1155</v>
      </c>
      <c r="B277" s="24">
        <v>45685</v>
      </c>
      <c r="C277" t="s">
        <v>58</v>
      </c>
      <c r="D277" t="s">
        <v>1156</v>
      </c>
      <c r="E277" s="25">
        <v>43360000</v>
      </c>
      <c r="F277" s="26">
        <v>124</v>
      </c>
      <c r="G277" t="s">
        <v>60</v>
      </c>
      <c r="H277" t="s">
        <v>116</v>
      </c>
      <c r="I277" s="25">
        <v>43360000</v>
      </c>
      <c r="J277" t="s">
        <v>60</v>
      </c>
      <c r="K277" s="27"/>
      <c r="L277" t="s">
        <v>60</v>
      </c>
      <c r="M277" t="s">
        <v>60</v>
      </c>
      <c r="N277" t="s">
        <v>60</v>
      </c>
      <c r="O277" s="24">
        <v>45685</v>
      </c>
      <c r="P277" t="s">
        <v>86</v>
      </c>
      <c r="Q277"/>
      <c r="R277" t="s">
        <v>60</v>
      </c>
      <c r="S277" s="25">
        <v>43360000</v>
      </c>
      <c r="T277" s="26">
        <v>124</v>
      </c>
      <c r="U277" t="s">
        <v>116</v>
      </c>
      <c r="V277" t="s">
        <v>60</v>
      </c>
      <c r="W277" s="25">
        <v>43360000</v>
      </c>
      <c r="X277" s="26">
        <v>124</v>
      </c>
      <c r="Y277" s="25">
        <v>43360000</v>
      </c>
      <c r="Z277" s="24">
        <v>45685</v>
      </c>
      <c r="AA277"/>
      <c r="AB277"/>
      <c r="AC277" s="24">
        <v>45456</v>
      </c>
      <c r="AD277" s="24">
        <v>45685</v>
      </c>
      <c r="AE277" t="s">
        <v>1157</v>
      </c>
      <c r="AF277" t="s">
        <v>1442</v>
      </c>
      <c r="AG277" t="s">
        <v>279</v>
      </c>
      <c r="AH277" s="28">
        <v>6.0999999999999999E-2</v>
      </c>
      <c r="AI277" t="s">
        <v>65</v>
      </c>
      <c r="AJ277" s="24">
        <v>45547</v>
      </c>
      <c r="AK277" t="s">
        <v>116</v>
      </c>
      <c r="AL277" s="24">
        <v>45685</v>
      </c>
      <c r="AM277" t="s">
        <v>66</v>
      </c>
      <c r="AN277" t="s">
        <v>116</v>
      </c>
      <c r="AO277" t="s">
        <v>189</v>
      </c>
      <c r="AP277" t="s">
        <v>68</v>
      </c>
      <c r="AQ277" t="s">
        <v>69</v>
      </c>
      <c r="AR277" t="s">
        <v>60</v>
      </c>
      <c r="AS277" t="s">
        <v>60</v>
      </c>
      <c r="AT277" t="s">
        <v>60</v>
      </c>
      <c r="AU277" t="s">
        <v>116</v>
      </c>
    </row>
    <row r="278" spans="1:47">
      <c r="A278" t="s">
        <v>1158</v>
      </c>
      <c r="B278" s="24">
        <v>45685</v>
      </c>
      <c r="C278" t="s">
        <v>58</v>
      </c>
      <c r="D278" t="s">
        <v>1159</v>
      </c>
      <c r="E278" s="25">
        <v>6200000</v>
      </c>
      <c r="F278" s="26">
        <v>45</v>
      </c>
      <c r="G278" t="s">
        <v>60</v>
      </c>
      <c r="H278" t="s">
        <v>116</v>
      </c>
      <c r="I278" s="25">
        <v>6200000</v>
      </c>
      <c r="J278" t="s">
        <v>60</v>
      </c>
      <c r="K278" s="27"/>
      <c r="L278" t="s">
        <v>60</v>
      </c>
      <c r="M278" t="s">
        <v>60</v>
      </c>
      <c r="N278" t="s">
        <v>60</v>
      </c>
      <c r="O278" s="24">
        <v>45685</v>
      </c>
      <c r="P278" t="s">
        <v>86</v>
      </c>
      <c r="Q278"/>
      <c r="R278" t="s">
        <v>60</v>
      </c>
      <c r="S278" s="25">
        <v>6200000</v>
      </c>
      <c r="T278" s="26">
        <v>45</v>
      </c>
      <c r="U278" t="s">
        <v>116</v>
      </c>
      <c r="V278" t="s">
        <v>60</v>
      </c>
      <c r="W278" s="25">
        <v>6200000</v>
      </c>
      <c r="X278" s="26">
        <v>45</v>
      </c>
      <c r="Y278" s="25">
        <v>6200000</v>
      </c>
      <c r="Z278" s="24">
        <v>45685</v>
      </c>
      <c r="AA278"/>
      <c r="AB278"/>
      <c r="AC278" s="24">
        <v>45541</v>
      </c>
      <c r="AD278" s="24">
        <v>45685</v>
      </c>
      <c r="AE278" t="s">
        <v>1160</v>
      </c>
      <c r="AF278" t="s">
        <v>1161</v>
      </c>
      <c r="AG278" t="s">
        <v>106</v>
      </c>
      <c r="AH278" s="28">
        <v>6.1500000000000006E-2</v>
      </c>
      <c r="AI278" t="s">
        <v>65</v>
      </c>
      <c r="AJ278" s="24">
        <v>45595</v>
      </c>
      <c r="AK278" t="s">
        <v>116</v>
      </c>
      <c r="AL278" s="24">
        <v>45685</v>
      </c>
      <c r="AM278" t="s">
        <v>66</v>
      </c>
      <c r="AN278" t="s">
        <v>116</v>
      </c>
      <c r="AO278" t="s">
        <v>67</v>
      </c>
      <c r="AP278" t="s">
        <v>68</v>
      </c>
      <c r="AQ278" t="s">
        <v>69</v>
      </c>
      <c r="AR278" t="s">
        <v>60</v>
      </c>
      <c r="AS278" t="s">
        <v>60</v>
      </c>
      <c r="AT278" t="s">
        <v>60</v>
      </c>
      <c r="AU278" t="s">
        <v>116</v>
      </c>
    </row>
    <row r="279" spans="1:47">
      <c r="A279" t="s">
        <v>1162</v>
      </c>
      <c r="B279" s="24">
        <v>45680</v>
      </c>
      <c r="C279" t="s">
        <v>58</v>
      </c>
      <c r="D279" t="s">
        <v>1163</v>
      </c>
      <c r="E279" s="25">
        <v>9820500</v>
      </c>
      <c r="F279" s="26">
        <v>68</v>
      </c>
      <c r="G279" t="s">
        <v>60</v>
      </c>
      <c r="H279" t="s">
        <v>109</v>
      </c>
      <c r="I279" s="25">
        <v>9820500</v>
      </c>
      <c r="J279" t="s">
        <v>60</v>
      </c>
      <c r="K279" s="27"/>
      <c r="L279" t="s">
        <v>60</v>
      </c>
      <c r="M279" t="s">
        <v>60</v>
      </c>
      <c r="N279" t="s">
        <v>60</v>
      </c>
      <c r="O279" s="24">
        <v>45680</v>
      </c>
      <c r="P279" t="s">
        <v>86</v>
      </c>
      <c r="Q279"/>
      <c r="R279" t="s">
        <v>60</v>
      </c>
      <c r="S279" s="25">
        <v>9820500</v>
      </c>
      <c r="T279" s="26">
        <v>68</v>
      </c>
      <c r="U279" t="s">
        <v>109</v>
      </c>
      <c r="V279" t="s">
        <v>60</v>
      </c>
      <c r="W279" s="25">
        <v>9820500</v>
      </c>
      <c r="X279" s="26">
        <v>68</v>
      </c>
      <c r="Y279" s="25">
        <v>9820500</v>
      </c>
      <c r="Z279" s="24">
        <v>45680</v>
      </c>
      <c r="AA279"/>
      <c r="AB279"/>
      <c r="AC279" s="24">
        <v>45567</v>
      </c>
      <c r="AD279" s="24">
        <v>45680</v>
      </c>
      <c r="AE279" t="s">
        <v>1164</v>
      </c>
      <c r="AF279" t="s">
        <v>1165</v>
      </c>
      <c r="AG279" t="s">
        <v>195</v>
      </c>
      <c r="AH279" s="28">
        <v>6.1500000000000006E-2</v>
      </c>
      <c r="AI279" t="s">
        <v>65</v>
      </c>
      <c r="AJ279" s="24">
        <v>45594</v>
      </c>
      <c r="AK279" t="s">
        <v>109</v>
      </c>
      <c r="AL279" s="24">
        <v>45680</v>
      </c>
      <c r="AM279" t="s">
        <v>66</v>
      </c>
      <c r="AN279" t="s">
        <v>109</v>
      </c>
      <c r="AO279" t="s">
        <v>67</v>
      </c>
      <c r="AP279" t="s">
        <v>68</v>
      </c>
      <c r="AQ279" t="s">
        <v>69</v>
      </c>
      <c r="AR279" t="s">
        <v>60</v>
      </c>
      <c r="AS279" t="s">
        <v>60</v>
      </c>
      <c r="AT279" t="s">
        <v>60</v>
      </c>
      <c r="AU279" t="s">
        <v>109</v>
      </c>
    </row>
    <row r="280" spans="1:47">
      <c r="A280" t="s">
        <v>1166</v>
      </c>
      <c r="B280" s="24">
        <v>45680</v>
      </c>
      <c r="C280" t="s">
        <v>114</v>
      </c>
      <c r="D280" t="s">
        <v>1167</v>
      </c>
      <c r="E280" s="25">
        <v>10521700</v>
      </c>
      <c r="F280" s="26">
        <v>128</v>
      </c>
      <c r="G280" t="s">
        <v>60</v>
      </c>
      <c r="H280" t="s">
        <v>996</v>
      </c>
      <c r="I280" s="25">
        <v>10521700</v>
      </c>
      <c r="J280" t="s">
        <v>60</v>
      </c>
      <c r="K280" s="27"/>
      <c r="L280" t="s">
        <v>60</v>
      </c>
      <c r="M280" t="s">
        <v>60</v>
      </c>
      <c r="N280" t="s">
        <v>60</v>
      </c>
      <c r="O280" s="24">
        <v>45680</v>
      </c>
      <c r="P280" t="s">
        <v>117</v>
      </c>
      <c r="Q280"/>
      <c r="R280" t="s">
        <v>60</v>
      </c>
      <c r="S280" s="25">
        <v>10521700</v>
      </c>
      <c r="T280" s="26">
        <v>64</v>
      </c>
      <c r="U280" t="s">
        <v>996</v>
      </c>
      <c r="V280" t="s">
        <v>60</v>
      </c>
      <c r="W280" s="25">
        <v>10521700</v>
      </c>
      <c r="X280" s="26">
        <v>128</v>
      </c>
      <c r="Y280" s="25">
        <v>10521700</v>
      </c>
      <c r="Z280" s="24">
        <v>45680</v>
      </c>
      <c r="AA280"/>
      <c r="AB280"/>
      <c r="AC280" s="24">
        <v>45554</v>
      </c>
      <c r="AD280" s="24">
        <v>45680</v>
      </c>
      <c r="AE280" t="s">
        <v>1168</v>
      </c>
      <c r="AF280" t="s">
        <v>1169</v>
      </c>
      <c r="AG280" t="s">
        <v>169</v>
      </c>
      <c r="AH280" s="28">
        <v>5.6950000000000001E-2</v>
      </c>
      <c r="AI280" t="s">
        <v>120</v>
      </c>
      <c r="AJ280" s="24">
        <v>45610</v>
      </c>
      <c r="AK280" t="s">
        <v>996</v>
      </c>
      <c r="AL280" s="24">
        <v>45680</v>
      </c>
      <c r="AM280" t="s">
        <v>66</v>
      </c>
      <c r="AN280" t="s">
        <v>996</v>
      </c>
      <c r="AO280" t="s">
        <v>67</v>
      </c>
      <c r="AP280" t="s">
        <v>121</v>
      </c>
      <c r="AQ280" t="s">
        <v>69</v>
      </c>
      <c r="AR280" t="s">
        <v>60</v>
      </c>
      <c r="AS280" t="s">
        <v>60</v>
      </c>
      <c r="AT280" t="s">
        <v>60</v>
      </c>
      <c r="AU280" t="s">
        <v>996</v>
      </c>
    </row>
    <row r="281" spans="1:47">
      <c r="A281" t="s">
        <v>1170</v>
      </c>
      <c r="B281" s="24">
        <v>45646</v>
      </c>
      <c r="C281" t="s">
        <v>58</v>
      </c>
      <c r="D281" t="s">
        <v>1171</v>
      </c>
      <c r="E281" s="25">
        <v>25120000</v>
      </c>
      <c r="F281" s="26">
        <v>82</v>
      </c>
      <c r="G281" t="s">
        <v>60</v>
      </c>
      <c r="H281" t="s">
        <v>295</v>
      </c>
      <c r="I281" s="25">
        <v>25120000</v>
      </c>
      <c r="J281" t="s">
        <v>60</v>
      </c>
      <c r="K281" s="27"/>
      <c r="L281" t="s">
        <v>60</v>
      </c>
      <c r="M281" t="s">
        <v>60</v>
      </c>
      <c r="N281" t="s">
        <v>60</v>
      </c>
      <c r="O281" s="24">
        <v>45646</v>
      </c>
      <c r="P281" t="s">
        <v>86</v>
      </c>
      <c r="Q281"/>
      <c r="R281" t="s">
        <v>60</v>
      </c>
      <c r="S281" s="25">
        <v>25120000</v>
      </c>
      <c r="T281" s="26">
        <v>82</v>
      </c>
      <c r="U281" t="s">
        <v>295</v>
      </c>
      <c r="V281" t="s">
        <v>60</v>
      </c>
      <c r="W281" s="25">
        <v>25120000</v>
      </c>
      <c r="X281" s="26">
        <v>82</v>
      </c>
      <c r="Y281" s="25">
        <v>25120000</v>
      </c>
      <c r="Z281" s="24">
        <v>45646</v>
      </c>
      <c r="AA281"/>
      <c r="AB281"/>
      <c r="AC281" s="24">
        <v>45498</v>
      </c>
      <c r="AD281" s="24">
        <v>45646</v>
      </c>
      <c r="AE281" t="s">
        <v>1172</v>
      </c>
      <c r="AF281" t="s">
        <v>1459</v>
      </c>
      <c r="AG281" t="s">
        <v>891</v>
      </c>
      <c r="AH281" s="28">
        <v>5.6100000000000004E-2</v>
      </c>
      <c r="AI281" t="s">
        <v>65</v>
      </c>
      <c r="AJ281" s="24">
        <v>45531</v>
      </c>
      <c r="AK281" t="s">
        <v>295</v>
      </c>
      <c r="AL281" s="24">
        <v>45646</v>
      </c>
      <c r="AM281" t="s">
        <v>66</v>
      </c>
      <c r="AN281" t="s">
        <v>295</v>
      </c>
      <c r="AO281" t="s">
        <v>67</v>
      </c>
      <c r="AP281" t="s">
        <v>68</v>
      </c>
      <c r="AQ281" t="s">
        <v>69</v>
      </c>
      <c r="AR281" t="s">
        <v>60</v>
      </c>
      <c r="AS281" t="s">
        <v>60</v>
      </c>
      <c r="AT281" t="s">
        <v>60</v>
      </c>
      <c r="AU281" t="s">
        <v>295</v>
      </c>
    </row>
    <row r="282" spans="1:47">
      <c r="A282" t="s">
        <v>1173</v>
      </c>
      <c r="B282" s="24">
        <v>45646</v>
      </c>
      <c r="C282" t="s">
        <v>58</v>
      </c>
      <c r="D282" t="s">
        <v>1174</v>
      </c>
      <c r="E282" s="25">
        <v>15500000</v>
      </c>
      <c r="F282" s="26">
        <v>63</v>
      </c>
      <c r="G282" t="s">
        <v>60</v>
      </c>
      <c r="H282" t="s">
        <v>295</v>
      </c>
      <c r="I282" s="25">
        <v>15500000</v>
      </c>
      <c r="J282" t="s">
        <v>60</v>
      </c>
      <c r="K282" s="27"/>
      <c r="L282" t="s">
        <v>60</v>
      </c>
      <c r="M282" t="s">
        <v>60</v>
      </c>
      <c r="N282" t="s">
        <v>60</v>
      </c>
      <c r="O282" s="24">
        <v>45646</v>
      </c>
      <c r="P282" t="s">
        <v>86</v>
      </c>
      <c r="Q282"/>
      <c r="R282" t="s">
        <v>60</v>
      </c>
      <c r="S282" s="25">
        <v>15500000</v>
      </c>
      <c r="T282" s="26">
        <v>63</v>
      </c>
      <c r="U282" t="s">
        <v>295</v>
      </c>
      <c r="V282" t="s">
        <v>60</v>
      </c>
      <c r="W282" s="25">
        <v>15500000</v>
      </c>
      <c r="X282" s="26">
        <v>63</v>
      </c>
      <c r="Y282" s="25">
        <v>15500000</v>
      </c>
      <c r="Z282" s="24">
        <v>45646</v>
      </c>
      <c r="AA282"/>
      <c r="AB282"/>
      <c r="AC282" s="24">
        <v>45509</v>
      </c>
      <c r="AD282" s="24">
        <v>45646</v>
      </c>
      <c r="AE282" t="s">
        <v>1175</v>
      </c>
      <c r="AF282" t="s">
        <v>1176</v>
      </c>
      <c r="AG282" t="s">
        <v>891</v>
      </c>
      <c r="AH282" s="28">
        <v>5.6100000000000004E-2</v>
      </c>
      <c r="AI282" t="s">
        <v>65</v>
      </c>
      <c r="AJ282" s="24">
        <v>45545</v>
      </c>
      <c r="AK282" t="s">
        <v>295</v>
      </c>
      <c r="AL282" s="24">
        <v>45646</v>
      </c>
      <c r="AM282" t="s">
        <v>66</v>
      </c>
      <c r="AN282" t="s">
        <v>295</v>
      </c>
      <c r="AO282" t="s">
        <v>67</v>
      </c>
      <c r="AP282" t="s">
        <v>68</v>
      </c>
      <c r="AQ282" t="s">
        <v>69</v>
      </c>
      <c r="AR282" t="s">
        <v>60</v>
      </c>
      <c r="AS282" t="s">
        <v>60</v>
      </c>
      <c r="AT282" t="s">
        <v>60</v>
      </c>
      <c r="AU282" t="s">
        <v>295</v>
      </c>
    </row>
    <row r="283" spans="1:47">
      <c r="A283" t="s">
        <v>1177</v>
      </c>
      <c r="B283" s="24">
        <v>45646</v>
      </c>
      <c r="C283" t="s">
        <v>58</v>
      </c>
      <c r="D283" t="s">
        <v>1178</v>
      </c>
      <c r="E283" s="25">
        <v>18000000</v>
      </c>
      <c r="F283" s="26">
        <v>74</v>
      </c>
      <c r="G283" t="s">
        <v>60</v>
      </c>
      <c r="H283" t="s">
        <v>295</v>
      </c>
      <c r="I283" s="25">
        <v>18000000</v>
      </c>
      <c r="J283" t="s">
        <v>60</v>
      </c>
      <c r="K283" s="27"/>
      <c r="L283" t="s">
        <v>60</v>
      </c>
      <c r="M283" t="s">
        <v>60</v>
      </c>
      <c r="N283" t="s">
        <v>60</v>
      </c>
      <c r="O283" s="24">
        <v>45646</v>
      </c>
      <c r="P283" t="s">
        <v>86</v>
      </c>
      <c r="Q283"/>
      <c r="R283" t="s">
        <v>60</v>
      </c>
      <c r="S283" s="25">
        <v>18000000</v>
      </c>
      <c r="T283" s="26">
        <v>74</v>
      </c>
      <c r="U283" t="s">
        <v>295</v>
      </c>
      <c r="V283" t="s">
        <v>60</v>
      </c>
      <c r="W283" s="25">
        <v>18000000</v>
      </c>
      <c r="X283" s="26">
        <v>74</v>
      </c>
      <c r="Y283" s="25">
        <v>18000000</v>
      </c>
      <c r="Z283" s="24">
        <v>45646</v>
      </c>
      <c r="AA283"/>
      <c r="AB283"/>
      <c r="AC283" s="24">
        <v>45483</v>
      </c>
      <c r="AD283" s="24">
        <v>45646</v>
      </c>
      <c r="AE283" t="s">
        <v>1179</v>
      </c>
      <c r="AF283" t="s">
        <v>1180</v>
      </c>
      <c r="AG283" t="s">
        <v>891</v>
      </c>
      <c r="AH283" s="28">
        <v>5.6100000000000004E-2</v>
      </c>
      <c r="AI283" t="s">
        <v>65</v>
      </c>
      <c r="AJ283" s="24">
        <v>45540</v>
      </c>
      <c r="AK283" t="s">
        <v>295</v>
      </c>
      <c r="AL283" s="24">
        <v>45646</v>
      </c>
      <c r="AM283" t="s">
        <v>66</v>
      </c>
      <c r="AN283" t="s">
        <v>295</v>
      </c>
      <c r="AO283" t="s">
        <v>67</v>
      </c>
      <c r="AP283" t="s">
        <v>68</v>
      </c>
      <c r="AQ283" t="s">
        <v>69</v>
      </c>
      <c r="AR283" t="s">
        <v>60</v>
      </c>
      <c r="AS283" t="s">
        <v>60</v>
      </c>
      <c r="AT283" t="s">
        <v>60</v>
      </c>
      <c r="AU283" t="s">
        <v>295</v>
      </c>
    </row>
    <row r="284" spans="1:47">
      <c r="A284" t="s">
        <v>1181</v>
      </c>
      <c r="B284" s="24">
        <v>45646</v>
      </c>
      <c r="C284" t="s">
        <v>208</v>
      </c>
      <c r="D284" t="s">
        <v>1182</v>
      </c>
      <c r="E284" s="25">
        <v>21403300</v>
      </c>
      <c r="F284" s="26">
        <v>216</v>
      </c>
      <c r="G284" t="s">
        <v>60</v>
      </c>
      <c r="H284" t="s">
        <v>129</v>
      </c>
      <c r="I284" s="25">
        <v>21403300</v>
      </c>
      <c r="J284" t="s">
        <v>60</v>
      </c>
      <c r="K284" s="27"/>
      <c r="L284" t="s">
        <v>60</v>
      </c>
      <c r="M284" t="s">
        <v>60</v>
      </c>
      <c r="N284" t="s">
        <v>60</v>
      </c>
      <c r="O284" s="24">
        <v>45646</v>
      </c>
      <c r="P284" t="s">
        <v>210</v>
      </c>
      <c r="Q284"/>
      <c r="R284" t="s">
        <v>60</v>
      </c>
      <c r="S284" s="25">
        <v>21403300</v>
      </c>
      <c r="T284" s="26">
        <v>108</v>
      </c>
      <c r="U284" t="s">
        <v>129</v>
      </c>
      <c r="V284" t="s">
        <v>60</v>
      </c>
      <c r="W284" s="25">
        <v>21403300</v>
      </c>
      <c r="X284" s="26">
        <v>216</v>
      </c>
      <c r="Y284" s="25">
        <v>21403300</v>
      </c>
      <c r="Z284" s="24">
        <v>45646</v>
      </c>
      <c r="AA284"/>
      <c r="AB284"/>
      <c r="AC284" s="24">
        <v>45418</v>
      </c>
      <c r="AD284" s="24">
        <v>45646</v>
      </c>
      <c r="AE284" t="s">
        <v>1183</v>
      </c>
      <c r="AF284" t="s">
        <v>1184</v>
      </c>
      <c r="AG284" t="s">
        <v>274</v>
      </c>
      <c r="AH284" s="28">
        <v>6.0999999999999999E-2</v>
      </c>
      <c r="AI284" t="s">
        <v>214</v>
      </c>
      <c r="AJ284" s="24">
        <v>45587</v>
      </c>
      <c r="AK284" t="s">
        <v>129</v>
      </c>
      <c r="AL284" s="24">
        <v>45646</v>
      </c>
      <c r="AM284" t="s">
        <v>66</v>
      </c>
      <c r="AN284" t="s">
        <v>129</v>
      </c>
      <c r="AO284" t="s">
        <v>67</v>
      </c>
      <c r="AP284" t="s">
        <v>215</v>
      </c>
      <c r="AQ284" t="s">
        <v>69</v>
      </c>
      <c r="AR284" t="s">
        <v>60</v>
      </c>
      <c r="AS284" t="s">
        <v>60</v>
      </c>
      <c r="AT284" t="s">
        <v>60</v>
      </c>
      <c r="AU284" t="s">
        <v>129</v>
      </c>
    </row>
    <row r="285" spans="1:47">
      <c r="A285" t="s">
        <v>1185</v>
      </c>
      <c r="B285" s="24">
        <v>45645</v>
      </c>
      <c r="C285" t="s">
        <v>181</v>
      </c>
      <c r="D285" t="s">
        <v>1186</v>
      </c>
      <c r="E285" s="25">
        <v>11846900</v>
      </c>
      <c r="F285" s="26">
        <v>131</v>
      </c>
      <c r="G285" t="s">
        <v>60</v>
      </c>
      <c r="H285" t="s">
        <v>172</v>
      </c>
      <c r="I285" s="25">
        <v>11139000</v>
      </c>
      <c r="J285" t="s">
        <v>60</v>
      </c>
      <c r="K285" s="27">
        <v>20</v>
      </c>
      <c r="L285" t="s">
        <v>379</v>
      </c>
      <c r="M285" t="s">
        <v>1099</v>
      </c>
      <c r="N285" t="s">
        <v>60</v>
      </c>
      <c r="O285" s="24">
        <v>45645</v>
      </c>
      <c r="P285" t="s">
        <v>184</v>
      </c>
      <c r="Q285"/>
      <c r="R285" t="s">
        <v>60</v>
      </c>
      <c r="S285" s="25">
        <v>11846900</v>
      </c>
      <c r="T285" s="26">
        <v>94</v>
      </c>
      <c r="U285" t="s">
        <v>172</v>
      </c>
      <c r="V285" t="s">
        <v>60</v>
      </c>
      <c r="W285" s="25"/>
      <c r="X285" s="26">
        <v>131</v>
      </c>
      <c r="Y285" s="25"/>
      <c r="Z285"/>
      <c r="AA285"/>
      <c r="AB285"/>
      <c r="AC285" s="24">
        <v>45448</v>
      </c>
      <c r="AD285"/>
      <c r="AE285" t="s">
        <v>1187</v>
      </c>
      <c r="AF285" t="s">
        <v>1460</v>
      </c>
      <c r="AG285" t="s">
        <v>101</v>
      </c>
      <c r="AH285" s="28">
        <v>6.1900000000000004E-2</v>
      </c>
      <c r="AI285" t="s">
        <v>65</v>
      </c>
      <c r="AJ285" s="24">
        <v>45586</v>
      </c>
      <c r="AK285" t="s">
        <v>172</v>
      </c>
      <c r="AL285" s="24">
        <v>45645</v>
      </c>
      <c r="AM285" t="s">
        <v>188</v>
      </c>
      <c r="AN285" t="s">
        <v>172</v>
      </c>
      <c r="AO285" t="s">
        <v>67</v>
      </c>
      <c r="AP285" t="s">
        <v>68</v>
      </c>
      <c r="AQ285" t="s">
        <v>190</v>
      </c>
      <c r="AR285" t="s">
        <v>60</v>
      </c>
      <c r="AS285" t="s">
        <v>60</v>
      </c>
      <c r="AT285" t="s">
        <v>60</v>
      </c>
      <c r="AU285" t="s">
        <v>60</v>
      </c>
    </row>
    <row r="286" spans="1:47">
      <c r="A286" t="s">
        <v>1188</v>
      </c>
      <c r="B286" s="24">
        <v>45645</v>
      </c>
      <c r="C286" t="s">
        <v>58</v>
      </c>
      <c r="D286" t="s">
        <v>1189</v>
      </c>
      <c r="E286" s="25">
        <v>8003900</v>
      </c>
      <c r="F286" s="26">
        <v>50</v>
      </c>
      <c r="G286" t="s">
        <v>60</v>
      </c>
      <c r="H286" t="s">
        <v>139</v>
      </c>
      <c r="I286" s="25">
        <v>8003900</v>
      </c>
      <c r="J286" t="s">
        <v>60</v>
      </c>
      <c r="K286" s="27"/>
      <c r="L286" t="s">
        <v>60</v>
      </c>
      <c r="M286" t="s">
        <v>60</v>
      </c>
      <c r="N286" t="s">
        <v>60</v>
      </c>
      <c r="O286" s="24">
        <v>45645</v>
      </c>
      <c r="P286" t="s">
        <v>86</v>
      </c>
      <c r="Q286"/>
      <c r="R286" t="s">
        <v>60</v>
      </c>
      <c r="S286" s="25">
        <v>8003900</v>
      </c>
      <c r="T286" s="26">
        <v>50</v>
      </c>
      <c r="U286" t="s">
        <v>139</v>
      </c>
      <c r="V286" t="s">
        <v>60</v>
      </c>
      <c r="W286" s="25">
        <v>8003900</v>
      </c>
      <c r="X286" s="26">
        <v>50</v>
      </c>
      <c r="Y286" s="25">
        <v>8003900</v>
      </c>
      <c r="Z286" s="24">
        <v>45645</v>
      </c>
      <c r="AA286"/>
      <c r="AB286"/>
      <c r="AC286" s="24">
        <v>45505</v>
      </c>
      <c r="AD286" s="24">
        <v>45645</v>
      </c>
      <c r="AE286" t="s">
        <v>1190</v>
      </c>
      <c r="AF286" t="s">
        <v>1191</v>
      </c>
      <c r="AG286" t="s">
        <v>583</v>
      </c>
      <c r="AH286" s="28">
        <v>5.7599999999999998E-2</v>
      </c>
      <c r="AI286" t="s">
        <v>65</v>
      </c>
      <c r="AJ286" s="24">
        <v>45567</v>
      </c>
      <c r="AK286" t="s">
        <v>139</v>
      </c>
      <c r="AL286" s="24">
        <v>45645</v>
      </c>
      <c r="AM286" t="s">
        <v>66</v>
      </c>
      <c r="AN286" t="s">
        <v>139</v>
      </c>
      <c r="AO286" t="s">
        <v>67</v>
      </c>
      <c r="AP286" t="s">
        <v>68</v>
      </c>
      <c r="AQ286" t="s">
        <v>69</v>
      </c>
      <c r="AR286" t="s">
        <v>60</v>
      </c>
      <c r="AS286" t="s">
        <v>60</v>
      </c>
      <c r="AT286" t="s">
        <v>60</v>
      </c>
      <c r="AU286" t="s">
        <v>139</v>
      </c>
    </row>
    <row r="287" spans="1:47">
      <c r="A287" t="s">
        <v>1192</v>
      </c>
      <c r="B287" s="24">
        <v>45645</v>
      </c>
      <c r="C287" t="s">
        <v>58</v>
      </c>
      <c r="D287" t="s">
        <v>1193</v>
      </c>
      <c r="E287" s="25">
        <v>33157500</v>
      </c>
      <c r="F287" s="26">
        <v>133</v>
      </c>
      <c r="G287" t="s">
        <v>60</v>
      </c>
      <c r="H287" t="s">
        <v>109</v>
      </c>
      <c r="I287" s="25">
        <v>33157500</v>
      </c>
      <c r="J287" t="s">
        <v>60</v>
      </c>
      <c r="K287" s="27"/>
      <c r="L287" t="s">
        <v>60</v>
      </c>
      <c r="M287" t="s">
        <v>60</v>
      </c>
      <c r="N287" t="s">
        <v>60</v>
      </c>
      <c r="O287" s="24">
        <v>45645</v>
      </c>
      <c r="P287" t="s">
        <v>86</v>
      </c>
      <c r="Q287"/>
      <c r="R287" t="s">
        <v>60</v>
      </c>
      <c r="S287" s="25">
        <v>33157500</v>
      </c>
      <c r="T287" s="26">
        <v>133</v>
      </c>
      <c r="U287" t="s">
        <v>109</v>
      </c>
      <c r="V287" t="s">
        <v>60</v>
      </c>
      <c r="W287" s="25">
        <v>33157500</v>
      </c>
      <c r="X287" s="26">
        <v>133</v>
      </c>
      <c r="Y287" s="25">
        <v>33157500</v>
      </c>
      <c r="Z287" s="24">
        <v>45645</v>
      </c>
      <c r="AA287"/>
      <c r="AB287"/>
      <c r="AC287" s="24">
        <v>45442</v>
      </c>
      <c r="AD287" s="24">
        <v>45645</v>
      </c>
      <c r="AE287" t="s">
        <v>1194</v>
      </c>
      <c r="AF287" t="s">
        <v>841</v>
      </c>
      <c r="AG287" t="s">
        <v>187</v>
      </c>
      <c r="AH287" s="28">
        <v>6.0899999999999996E-2</v>
      </c>
      <c r="AI287" t="s">
        <v>65</v>
      </c>
      <c r="AJ287" s="24">
        <v>45526</v>
      </c>
      <c r="AK287" t="s">
        <v>109</v>
      </c>
      <c r="AL287" s="24">
        <v>45645</v>
      </c>
      <c r="AM287" t="s">
        <v>66</v>
      </c>
      <c r="AN287" t="s">
        <v>109</v>
      </c>
      <c r="AO287" t="s">
        <v>67</v>
      </c>
      <c r="AP287" t="s">
        <v>68</v>
      </c>
      <c r="AQ287" t="s">
        <v>69</v>
      </c>
      <c r="AR287" t="s">
        <v>60</v>
      </c>
      <c r="AS287" t="s">
        <v>60</v>
      </c>
      <c r="AT287" t="s">
        <v>60</v>
      </c>
      <c r="AU287" t="s">
        <v>109</v>
      </c>
    </row>
    <row r="288" spans="1:47">
      <c r="A288" t="s">
        <v>1195</v>
      </c>
      <c r="B288" s="24">
        <v>45645</v>
      </c>
      <c r="C288" t="s">
        <v>58</v>
      </c>
      <c r="D288" t="s">
        <v>1196</v>
      </c>
      <c r="E288" s="25">
        <v>10766300</v>
      </c>
      <c r="F288" s="26">
        <v>76</v>
      </c>
      <c r="G288" t="s">
        <v>60</v>
      </c>
      <c r="H288" t="s">
        <v>203</v>
      </c>
      <c r="I288" s="25">
        <v>10766300</v>
      </c>
      <c r="J288" t="s">
        <v>60</v>
      </c>
      <c r="K288" s="27"/>
      <c r="L288" t="s">
        <v>60</v>
      </c>
      <c r="M288" t="s">
        <v>60</v>
      </c>
      <c r="N288" t="s">
        <v>60</v>
      </c>
      <c r="O288" s="24">
        <v>45645</v>
      </c>
      <c r="P288" t="s">
        <v>86</v>
      </c>
      <c r="Q288"/>
      <c r="R288" t="s">
        <v>60</v>
      </c>
      <c r="S288" s="25">
        <v>10766300</v>
      </c>
      <c r="T288" s="26">
        <v>76</v>
      </c>
      <c r="U288" t="s">
        <v>203</v>
      </c>
      <c r="V288" t="s">
        <v>60</v>
      </c>
      <c r="W288" s="25">
        <v>10766300</v>
      </c>
      <c r="X288" s="26">
        <v>76</v>
      </c>
      <c r="Y288" s="25">
        <v>10766300</v>
      </c>
      <c r="Z288" s="24">
        <v>45645</v>
      </c>
      <c r="AA288"/>
      <c r="AB288"/>
      <c r="AC288" s="24">
        <v>45460</v>
      </c>
      <c r="AD288" s="24">
        <v>45645</v>
      </c>
      <c r="AE288" t="s">
        <v>1197</v>
      </c>
      <c r="AF288" t="s">
        <v>1198</v>
      </c>
      <c r="AG288" t="s">
        <v>526</v>
      </c>
      <c r="AH288" s="28">
        <v>5.3499999999999999E-2</v>
      </c>
      <c r="AI288" t="s">
        <v>65</v>
      </c>
      <c r="AJ288" s="24">
        <v>45526</v>
      </c>
      <c r="AK288" t="s">
        <v>203</v>
      </c>
      <c r="AL288" s="24">
        <v>45645</v>
      </c>
      <c r="AM288" t="s">
        <v>66</v>
      </c>
      <c r="AN288" t="s">
        <v>578</v>
      </c>
      <c r="AO288" t="s">
        <v>67</v>
      </c>
      <c r="AP288" t="s">
        <v>68</v>
      </c>
      <c r="AQ288" t="s">
        <v>69</v>
      </c>
      <c r="AR288" t="s">
        <v>60</v>
      </c>
      <c r="AS288" t="s">
        <v>60</v>
      </c>
      <c r="AT288" t="s">
        <v>60</v>
      </c>
      <c r="AU288" t="s">
        <v>203</v>
      </c>
    </row>
    <row r="289" spans="1:47">
      <c r="A289" t="s">
        <v>1199</v>
      </c>
      <c r="B289" s="24">
        <v>45645</v>
      </c>
      <c r="C289" t="s">
        <v>58</v>
      </c>
      <c r="D289" t="s">
        <v>1200</v>
      </c>
      <c r="E289" s="25">
        <v>48640000</v>
      </c>
      <c r="F289" s="26">
        <v>165</v>
      </c>
      <c r="G289" t="s">
        <v>60</v>
      </c>
      <c r="H289" t="s">
        <v>116</v>
      </c>
      <c r="I289" s="25">
        <v>48640000</v>
      </c>
      <c r="J289" t="s">
        <v>60</v>
      </c>
      <c r="K289" s="27"/>
      <c r="L289" t="s">
        <v>60</v>
      </c>
      <c r="M289" t="s">
        <v>60</v>
      </c>
      <c r="N289" t="s">
        <v>60</v>
      </c>
      <c r="O289" s="24">
        <v>45645</v>
      </c>
      <c r="P289" t="s">
        <v>86</v>
      </c>
      <c r="Q289"/>
      <c r="R289" t="s">
        <v>60</v>
      </c>
      <c r="S289" s="25">
        <v>48640000</v>
      </c>
      <c r="T289" s="26">
        <v>165</v>
      </c>
      <c r="U289" t="s">
        <v>116</v>
      </c>
      <c r="V289" t="s">
        <v>60</v>
      </c>
      <c r="W289" s="25">
        <v>48640000</v>
      </c>
      <c r="X289" s="26">
        <v>165</v>
      </c>
      <c r="Y289" s="25">
        <v>48640000</v>
      </c>
      <c r="Z289" s="24">
        <v>45645</v>
      </c>
      <c r="AA289"/>
      <c r="AB289"/>
      <c r="AC289" s="24">
        <v>45536</v>
      </c>
      <c r="AD289" s="24">
        <v>45645</v>
      </c>
      <c r="AE289" t="s">
        <v>1201</v>
      </c>
      <c r="AF289" t="s">
        <v>1202</v>
      </c>
      <c r="AG289" t="s">
        <v>187</v>
      </c>
      <c r="AH289" s="28">
        <v>6.4500000000000002E-2</v>
      </c>
      <c r="AI289" t="s">
        <v>65</v>
      </c>
      <c r="AJ289" s="24">
        <v>45568</v>
      </c>
      <c r="AK289" t="s">
        <v>116</v>
      </c>
      <c r="AL289" s="24">
        <v>45645</v>
      </c>
      <c r="AM289" t="s">
        <v>66</v>
      </c>
      <c r="AN289" t="s">
        <v>116</v>
      </c>
      <c r="AO289" t="s">
        <v>67</v>
      </c>
      <c r="AP289" t="s">
        <v>68</v>
      </c>
      <c r="AQ289" t="s">
        <v>69</v>
      </c>
      <c r="AR289" t="s">
        <v>60</v>
      </c>
      <c r="AS289" t="s">
        <v>60</v>
      </c>
      <c r="AT289" t="s">
        <v>60</v>
      </c>
      <c r="AU289" t="s">
        <v>116</v>
      </c>
    </row>
    <row r="290" spans="1:47">
      <c r="A290" t="s">
        <v>1203</v>
      </c>
      <c r="B290" s="24">
        <v>45645</v>
      </c>
      <c r="C290" t="s">
        <v>58</v>
      </c>
      <c r="D290" t="s">
        <v>1204</v>
      </c>
      <c r="E290" s="25">
        <v>14080000</v>
      </c>
      <c r="F290" s="26">
        <v>76</v>
      </c>
      <c r="G290" t="s">
        <v>60</v>
      </c>
      <c r="H290" t="s">
        <v>116</v>
      </c>
      <c r="I290" s="25">
        <v>14080000</v>
      </c>
      <c r="J290" t="s">
        <v>60</v>
      </c>
      <c r="K290" s="27"/>
      <c r="L290" t="s">
        <v>60</v>
      </c>
      <c r="M290" t="s">
        <v>60</v>
      </c>
      <c r="N290" t="s">
        <v>60</v>
      </c>
      <c r="O290" s="24">
        <v>45645</v>
      </c>
      <c r="P290" t="s">
        <v>86</v>
      </c>
      <c r="Q290"/>
      <c r="R290" t="s">
        <v>60</v>
      </c>
      <c r="S290" s="25">
        <v>14080000</v>
      </c>
      <c r="T290" s="26">
        <v>76</v>
      </c>
      <c r="U290" t="s">
        <v>116</v>
      </c>
      <c r="V290" t="s">
        <v>60</v>
      </c>
      <c r="W290" s="25">
        <v>14080000</v>
      </c>
      <c r="X290" s="26">
        <v>76</v>
      </c>
      <c r="Y290" s="25">
        <v>14080000</v>
      </c>
      <c r="Z290" s="24">
        <v>45645</v>
      </c>
      <c r="AA290"/>
      <c r="AB290"/>
      <c r="AC290" s="24">
        <v>45490</v>
      </c>
      <c r="AD290" s="24">
        <v>45645</v>
      </c>
      <c r="AE290" t="s">
        <v>1205</v>
      </c>
      <c r="AF290" t="s">
        <v>248</v>
      </c>
      <c r="AG290" t="s">
        <v>112</v>
      </c>
      <c r="AH290" s="28">
        <v>6.1900000000000004E-2</v>
      </c>
      <c r="AI290" t="s">
        <v>65</v>
      </c>
      <c r="AJ290" s="24">
        <v>45567</v>
      </c>
      <c r="AK290" t="s">
        <v>116</v>
      </c>
      <c r="AL290" s="24">
        <v>45645</v>
      </c>
      <c r="AM290" t="s">
        <v>66</v>
      </c>
      <c r="AN290" t="s">
        <v>116</v>
      </c>
      <c r="AO290" t="s">
        <v>67</v>
      </c>
      <c r="AP290" t="s">
        <v>68</v>
      </c>
      <c r="AQ290" t="s">
        <v>69</v>
      </c>
      <c r="AR290" t="s">
        <v>60</v>
      </c>
      <c r="AS290" t="s">
        <v>60</v>
      </c>
      <c r="AT290" t="s">
        <v>60</v>
      </c>
      <c r="AU290" t="s">
        <v>116</v>
      </c>
    </row>
    <row r="291" spans="1:47">
      <c r="A291" t="s">
        <v>1206</v>
      </c>
      <c r="B291" s="24">
        <v>45644</v>
      </c>
      <c r="C291" t="s">
        <v>58</v>
      </c>
      <c r="D291" t="s">
        <v>1207</v>
      </c>
      <c r="E291" s="25">
        <v>14000000</v>
      </c>
      <c r="F291" s="26">
        <v>182</v>
      </c>
      <c r="G291" t="s">
        <v>60</v>
      </c>
      <c r="H291" t="s">
        <v>85</v>
      </c>
      <c r="I291" s="25">
        <v>14000000</v>
      </c>
      <c r="J291" t="s">
        <v>60</v>
      </c>
      <c r="K291" s="27"/>
      <c r="L291" t="s">
        <v>60</v>
      </c>
      <c r="M291" t="s">
        <v>60</v>
      </c>
      <c r="N291" t="s">
        <v>60</v>
      </c>
      <c r="O291" s="24">
        <v>45644</v>
      </c>
      <c r="P291" t="s">
        <v>86</v>
      </c>
      <c r="Q291"/>
      <c r="R291" t="s">
        <v>60</v>
      </c>
      <c r="S291" s="25">
        <v>14000000</v>
      </c>
      <c r="T291" s="26">
        <v>128</v>
      </c>
      <c r="U291" t="s">
        <v>85</v>
      </c>
      <c r="V291" t="s">
        <v>60</v>
      </c>
      <c r="W291" s="25">
        <v>14000000</v>
      </c>
      <c r="X291" s="26">
        <v>182</v>
      </c>
      <c r="Y291" s="25">
        <v>14000000</v>
      </c>
      <c r="Z291" s="24">
        <v>45644</v>
      </c>
      <c r="AA291"/>
      <c r="AB291"/>
      <c r="AC291" s="24">
        <v>45559</v>
      </c>
      <c r="AD291" s="24">
        <v>45644</v>
      </c>
      <c r="AE291" t="s">
        <v>1208</v>
      </c>
      <c r="AF291" t="s">
        <v>1209</v>
      </c>
      <c r="AG291" t="s">
        <v>112</v>
      </c>
      <c r="AH291" s="28">
        <v>5.7599999999999998E-2</v>
      </c>
      <c r="AI291" t="s">
        <v>65</v>
      </c>
      <c r="AJ291" s="24">
        <v>45560</v>
      </c>
      <c r="AK291" t="s">
        <v>85</v>
      </c>
      <c r="AL291" s="24">
        <v>45644</v>
      </c>
      <c r="AM291" t="s">
        <v>66</v>
      </c>
      <c r="AN291" t="s">
        <v>85</v>
      </c>
      <c r="AO291" t="s">
        <v>67</v>
      </c>
      <c r="AP291" t="s">
        <v>68</v>
      </c>
      <c r="AQ291" t="s">
        <v>69</v>
      </c>
      <c r="AR291" t="s">
        <v>60</v>
      </c>
      <c r="AS291" t="s">
        <v>60</v>
      </c>
      <c r="AT291" t="s">
        <v>60</v>
      </c>
      <c r="AU291" t="s">
        <v>85</v>
      </c>
    </row>
    <row r="292" spans="1:47">
      <c r="A292" t="s">
        <v>1210</v>
      </c>
      <c r="B292" s="24">
        <v>45644</v>
      </c>
      <c r="C292" t="s">
        <v>58</v>
      </c>
      <c r="D292" t="s">
        <v>1211</v>
      </c>
      <c r="E292" s="25">
        <v>35110600</v>
      </c>
      <c r="F292" s="26">
        <v>96</v>
      </c>
      <c r="G292" t="s">
        <v>60</v>
      </c>
      <c r="H292" t="s">
        <v>139</v>
      </c>
      <c r="I292" s="25">
        <v>35110600</v>
      </c>
      <c r="J292" t="s">
        <v>60</v>
      </c>
      <c r="K292" s="27"/>
      <c r="L292" t="s">
        <v>60</v>
      </c>
      <c r="M292" t="s">
        <v>60</v>
      </c>
      <c r="N292" t="s">
        <v>60</v>
      </c>
      <c r="O292" s="24">
        <v>45644</v>
      </c>
      <c r="P292" t="s">
        <v>86</v>
      </c>
      <c r="Q292"/>
      <c r="R292" t="s">
        <v>60</v>
      </c>
      <c r="S292" s="25">
        <v>35110600</v>
      </c>
      <c r="T292" s="26">
        <v>96</v>
      </c>
      <c r="U292" t="s">
        <v>139</v>
      </c>
      <c r="V292" t="s">
        <v>60</v>
      </c>
      <c r="W292" s="25">
        <v>35110600</v>
      </c>
      <c r="X292" s="26">
        <v>96</v>
      </c>
      <c r="Y292" s="25">
        <v>35110600</v>
      </c>
      <c r="Z292" s="24">
        <v>45644</v>
      </c>
      <c r="AA292"/>
      <c r="AB292"/>
      <c r="AC292" s="24">
        <v>45547</v>
      </c>
      <c r="AD292" s="24">
        <v>45644</v>
      </c>
      <c r="AE292" t="s">
        <v>1212</v>
      </c>
      <c r="AF292" t="s">
        <v>1213</v>
      </c>
      <c r="AG292" t="s">
        <v>279</v>
      </c>
      <c r="AH292" s="28">
        <v>5.6900000000000006E-2</v>
      </c>
      <c r="AI292" t="s">
        <v>65</v>
      </c>
      <c r="AJ292" s="24">
        <v>45581</v>
      </c>
      <c r="AK292" t="s">
        <v>139</v>
      </c>
      <c r="AL292" s="24">
        <v>45644</v>
      </c>
      <c r="AM292" t="s">
        <v>66</v>
      </c>
      <c r="AN292" t="s">
        <v>139</v>
      </c>
      <c r="AO292" t="s">
        <v>67</v>
      </c>
      <c r="AP292" t="s">
        <v>68</v>
      </c>
      <c r="AQ292" t="s">
        <v>69</v>
      </c>
      <c r="AR292" t="s">
        <v>60</v>
      </c>
      <c r="AS292" t="s">
        <v>60</v>
      </c>
      <c r="AT292" t="s">
        <v>60</v>
      </c>
      <c r="AU292" t="s">
        <v>139</v>
      </c>
    </row>
    <row r="293" spans="1:47">
      <c r="A293" t="s">
        <v>1214</v>
      </c>
      <c r="B293" s="24">
        <v>45643</v>
      </c>
      <c r="C293" t="s">
        <v>58</v>
      </c>
      <c r="D293" t="s">
        <v>1215</v>
      </c>
      <c r="E293" s="25">
        <v>14534400</v>
      </c>
      <c r="F293" s="26">
        <v>80</v>
      </c>
      <c r="G293" t="s">
        <v>60</v>
      </c>
      <c r="H293" t="s">
        <v>109</v>
      </c>
      <c r="I293" s="25">
        <v>14534400</v>
      </c>
      <c r="J293" t="s">
        <v>60</v>
      </c>
      <c r="K293" s="27"/>
      <c r="L293" t="s">
        <v>60</v>
      </c>
      <c r="M293" t="s">
        <v>60</v>
      </c>
      <c r="N293" t="s">
        <v>60</v>
      </c>
      <c r="O293" s="24">
        <v>45643</v>
      </c>
      <c r="P293" t="s">
        <v>86</v>
      </c>
      <c r="Q293"/>
      <c r="R293" t="s">
        <v>60</v>
      </c>
      <c r="S293" s="25">
        <v>14534400</v>
      </c>
      <c r="T293" s="26">
        <v>80</v>
      </c>
      <c r="U293" t="s">
        <v>109</v>
      </c>
      <c r="V293" t="s">
        <v>60</v>
      </c>
      <c r="W293" s="25">
        <v>14534400</v>
      </c>
      <c r="X293" s="26">
        <v>80</v>
      </c>
      <c r="Y293" s="25">
        <v>14534400</v>
      </c>
      <c r="Z293" s="24">
        <v>45643</v>
      </c>
      <c r="AA293"/>
      <c r="AB293"/>
      <c r="AC293" s="24">
        <v>45505</v>
      </c>
      <c r="AD293" s="24">
        <v>45643</v>
      </c>
      <c r="AE293" t="s">
        <v>1216</v>
      </c>
      <c r="AF293" t="s">
        <v>1217</v>
      </c>
      <c r="AG293" t="s">
        <v>563</v>
      </c>
      <c r="AH293" s="28">
        <v>5.7699999999999994E-2</v>
      </c>
      <c r="AI293" t="s">
        <v>65</v>
      </c>
      <c r="AJ293" s="24">
        <v>45560</v>
      </c>
      <c r="AK293" t="s">
        <v>109</v>
      </c>
      <c r="AL293" s="24">
        <v>45643</v>
      </c>
      <c r="AM293" t="s">
        <v>66</v>
      </c>
      <c r="AN293" t="s">
        <v>109</v>
      </c>
      <c r="AO293" t="s">
        <v>67</v>
      </c>
      <c r="AP293" t="s">
        <v>68</v>
      </c>
      <c r="AQ293" t="s">
        <v>69</v>
      </c>
      <c r="AR293" t="s">
        <v>60</v>
      </c>
      <c r="AS293" t="s">
        <v>60</v>
      </c>
      <c r="AT293" t="s">
        <v>60</v>
      </c>
      <c r="AU293" t="s">
        <v>109</v>
      </c>
    </row>
    <row r="294" spans="1:47">
      <c r="A294" t="s">
        <v>1218</v>
      </c>
      <c r="B294" s="24">
        <v>45638</v>
      </c>
      <c r="C294" t="s">
        <v>58</v>
      </c>
      <c r="D294" t="s">
        <v>1219</v>
      </c>
      <c r="E294" s="25">
        <v>10400000</v>
      </c>
      <c r="F294" s="26">
        <v>63</v>
      </c>
      <c r="G294" t="s">
        <v>60</v>
      </c>
      <c r="H294" t="s">
        <v>116</v>
      </c>
      <c r="I294" s="25">
        <v>10400000</v>
      </c>
      <c r="J294" t="s">
        <v>60</v>
      </c>
      <c r="K294" s="27"/>
      <c r="L294" t="s">
        <v>60</v>
      </c>
      <c r="M294" t="s">
        <v>60</v>
      </c>
      <c r="N294" t="s">
        <v>60</v>
      </c>
      <c r="O294" s="24">
        <v>45638</v>
      </c>
      <c r="P294" t="s">
        <v>86</v>
      </c>
      <c r="Q294"/>
      <c r="R294" t="s">
        <v>60</v>
      </c>
      <c r="S294" s="25">
        <v>10400000</v>
      </c>
      <c r="T294" s="26">
        <v>63</v>
      </c>
      <c r="U294" t="s">
        <v>116</v>
      </c>
      <c r="V294" t="s">
        <v>60</v>
      </c>
      <c r="W294" s="25">
        <v>10400000</v>
      </c>
      <c r="X294" s="26">
        <v>63</v>
      </c>
      <c r="Y294" s="25">
        <v>10400000</v>
      </c>
      <c r="Z294" s="24">
        <v>45638</v>
      </c>
      <c r="AA294"/>
      <c r="AB294"/>
      <c r="AC294" s="24">
        <v>45429</v>
      </c>
      <c r="AD294" s="24">
        <v>45638</v>
      </c>
      <c r="AE294" t="s">
        <v>1220</v>
      </c>
      <c r="AF294" t="s">
        <v>1221</v>
      </c>
      <c r="AG294" t="s">
        <v>918</v>
      </c>
      <c r="AH294" s="28">
        <v>5.9400000000000001E-2</v>
      </c>
      <c r="AI294" t="s">
        <v>65</v>
      </c>
      <c r="AJ294" s="24">
        <v>45554</v>
      </c>
      <c r="AK294" t="s">
        <v>116</v>
      </c>
      <c r="AL294" s="24">
        <v>45638</v>
      </c>
      <c r="AM294" t="s">
        <v>66</v>
      </c>
      <c r="AN294" t="s">
        <v>116</v>
      </c>
      <c r="AO294" t="s">
        <v>67</v>
      </c>
      <c r="AP294" t="s">
        <v>68</v>
      </c>
      <c r="AQ294" t="s">
        <v>69</v>
      </c>
      <c r="AR294" t="s">
        <v>60</v>
      </c>
      <c r="AS294" t="s">
        <v>60</v>
      </c>
      <c r="AT294" t="s">
        <v>60</v>
      </c>
      <c r="AU294" t="s">
        <v>116</v>
      </c>
    </row>
    <row r="295" spans="1:47">
      <c r="A295" t="s">
        <v>1222</v>
      </c>
      <c r="B295" s="24">
        <v>45638</v>
      </c>
      <c r="C295" t="s">
        <v>58</v>
      </c>
      <c r="D295" t="s">
        <v>1223</v>
      </c>
      <c r="E295" s="25">
        <v>8400000</v>
      </c>
      <c r="F295" s="26">
        <v>60</v>
      </c>
      <c r="G295" t="s">
        <v>60</v>
      </c>
      <c r="H295" t="s">
        <v>116</v>
      </c>
      <c r="I295" s="25">
        <v>8400000</v>
      </c>
      <c r="J295" t="s">
        <v>60</v>
      </c>
      <c r="K295" s="27"/>
      <c r="L295" t="s">
        <v>60</v>
      </c>
      <c r="M295" t="s">
        <v>60</v>
      </c>
      <c r="N295" t="s">
        <v>60</v>
      </c>
      <c r="O295" s="24">
        <v>45638</v>
      </c>
      <c r="P295" t="s">
        <v>86</v>
      </c>
      <c r="Q295"/>
      <c r="R295" t="s">
        <v>60</v>
      </c>
      <c r="S295" s="25">
        <v>8400000</v>
      </c>
      <c r="T295" s="26">
        <v>60</v>
      </c>
      <c r="U295" t="s">
        <v>116</v>
      </c>
      <c r="V295" t="s">
        <v>60</v>
      </c>
      <c r="W295" s="25">
        <v>8400000</v>
      </c>
      <c r="X295" s="26">
        <v>60</v>
      </c>
      <c r="Y295" s="25">
        <v>8400000</v>
      </c>
      <c r="Z295" s="24">
        <v>45638</v>
      </c>
      <c r="AA295"/>
      <c r="AB295"/>
      <c r="AC295" s="24">
        <v>45429</v>
      </c>
      <c r="AD295" s="24">
        <v>45638</v>
      </c>
      <c r="AE295" t="s">
        <v>1224</v>
      </c>
      <c r="AF295" t="s">
        <v>1225</v>
      </c>
      <c r="AG295" t="s">
        <v>918</v>
      </c>
      <c r="AH295" s="28">
        <v>5.9400000000000001E-2</v>
      </c>
      <c r="AI295" t="s">
        <v>65</v>
      </c>
      <c r="AJ295" s="24">
        <v>45554</v>
      </c>
      <c r="AK295" t="s">
        <v>116</v>
      </c>
      <c r="AL295" s="24">
        <v>45638</v>
      </c>
      <c r="AM295" t="s">
        <v>66</v>
      </c>
      <c r="AN295" t="s">
        <v>116</v>
      </c>
      <c r="AO295" t="s">
        <v>67</v>
      </c>
      <c r="AP295" t="s">
        <v>68</v>
      </c>
      <c r="AQ295" t="s">
        <v>69</v>
      </c>
      <c r="AR295" t="s">
        <v>60</v>
      </c>
      <c r="AS295" t="s">
        <v>60</v>
      </c>
      <c r="AT295" t="s">
        <v>60</v>
      </c>
      <c r="AU295" t="s">
        <v>116</v>
      </c>
    </row>
    <row r="296" spans="1:47">
      <c r="A296" t="s">
        <v>1226</v>
      </c>
      <c r="B296" s="24">
        <v>45638</v>
      </c>
      <c r="C296" t="s">
        <v>58</v>
      </c>
      <c r="D296" t="s">
        <v>1227</v>
      </c>
      <c r="E296" s="25">
        <v>10560000</v>
      </c>
      <c r="F296" s="26">
        <v>65</v>
      </c>
      <c r="G296" t="s">
        <v>60</v>
      </c>
      <c r="H296" t="s">
        <v>116</v>
      </c>
      <c r="I296" s="25">
        <v>10560000</v>
      </c>
      <c r="J296" t="s">
        <v>60</v>
      </c>
      <c r="K296" s="27"/>
      <c r="L296" t="s">
        <v>60</v>
      </c>
      <c r="M296" t="s">
        <v>60</v>
      </c>
      <c r="N296" t="s">
        <v>60</v>
      </c>
      <c r="O296" s="24">
        <v>45638</v>
      </c>
      <c r="P296" t="s">
        <v>86</v>
      </c>
      <c r="Q296"/>
      <c r="R296" t="s">
        <v>60</v>
      </c>
      <c r="S296" s="25">
        <v>10560000</v>
      </c>
      <c r="T296" s="26">
        <v>65</v>
      </c>
      <c r="U296" t="s">
        <v>116</v>
      </c>
      <c r="V296" t="s">
        <v>60</v>
      </c>
      <c r="W296" s="25">
        <v>10560000</v>
      </c>
      <c r="X296" s="26">
        <v>65</v>
      </c>
      <c r="Y296" s="25">
        <v>10560000</v>
      </c>
      <c r="Z296" s="24">
        <v>45638</v>
      </c>
      <c r="AA296"/>
      <c r="AB296"/>
      <c r="AC296" s="24">
        <v>45449</v>
      </c>
      <c r="AD296" s="24">
        <v>45638</v>
      </c>
      <c r="AE296" t="s">
        <v>1228</v>
      </c>
      <c r="AF296" t="s">
        <v>1229</v>
      </c>
      <c r="AG296" t="s">
        <v>918</v>
      </c>
      <c r="AH296" s="28">
        <v>5.9400000000000001E-2</v>
      </c>
      <c r="AI296" t="s">
        <v>65</v>
      </c>
      <c r="AJ296" s="24">
        <v>45554</v>
      </c>
      <c r="AK296" t="s">
        <v>116</v>
      </c>
      <c r="AL296" s="24">
        <v>45638</v>
      </c>
      <c r="AM296" t="s">
        <v>66</v>
      </c>
      <c r="AN296" t="s">
        <v>116</v>
      </c>
      <c r="AO296" t="s">
        <v>67</v>
      </c>
      <c r="AP296" t="s">
        <v>68</v>
      </c>
      <c r="AQ296" t="s">
        <v>69</v>
      </c>
      <c r="AR296" t="s">
        <v>60</v>
      </c>
      <c r="AS296" t="s">
        <v>60</v>
      </c>
      <c r="AT296" t="s">
        <v>60</v>
      </c>
      <c r="AU296" t="s">
        <v>116</v>
      </c>
    </row>
    <row r="297" spans="1:47">
      <c r="A297" t="s">
        <v>1230</v>
      </c>
      <c r="B297" s="24">
        <v>45637</v>
      </c>
      <c r="C297" t="s">
        <v>58</v>
      </c>
      <c r="D297" t="s">
        <v>1231</v>
      </c>
      <c r="E297" s="25">
        <v>72400000</v>
      </c>
      <c r="F297" s="26">
        <v>251</v>
      </c>
      <c r="G297" t="s">
        <v>60</v>
      </c>
      <c r="H297" t="s">
        <v>271</v>
      </c>
      <c r="I297" s="25">
        <v>72400000</v>
      </c>
      <c r="J297" t="s">
        <v>60</v>
      </c>
      <c r="K297" s="27"/>
      <c r="L297" t="s">
        <v>60</v>
      </c>
      <c r="M297" t="s">
        <v>60</v>
      </c>
      <c r="N297" t="s">
        <v>60</v>
      </c>
      <c r="O297" s="24">
        <v>45637</v>
      </c>
      <c r="P297" t="s">
        <v>86</v>
      </c>
      <c r="Q297"/>
      <c r="R297" t="s">
        <v>60</v>
      </c>
      <c r="S297" s="25">
        <v>72400000</v>
      </c>
      <c r="T297" s="26">
        <v>251</v>
      </c>
      <c r="U297" t="s">
        <v>271</v>
      </c>
      <c r="V297" t="s">
        <v>60</v>
      </c>
      <c r="W297" s="25">
        <v>72400000</v>
      </c>
      <c r="X297" s="26">
        <v>251</v>
      </c>
      <c r="Y297" s="25">
        <v>72400000</v>
      </c>
      <c r="Z297" s="24">
        <v>45637</v>
      </c>
      <c r="AA297"/>
      <c r="AB297"/>
      <c r="AC297" s="24">
        <v>44887</v>
      </c>
      <c r="AD297" s="24">
        <v>45637</v>
      </c>
      <c r="AE297" t="s">
        <v>1232</v>
      </c>
      <c r="AF297" t="s">
        <v>978</v>
      </c>
      <c r="AG297" t="s">
        <v>187</v>
      </c>
      <c r="AH297" s="28">
        <v>6.3200000000000006E-2</v>
      </c>
      <c r="AI297" t="s">
        <v>65</v>
      </c>
      <c r="AJ297" s="24">
        <v>45566</v>
      </c>
      <c r="AK297" t="s">
        <v>271</v>
      </c>
      <c r="AL297" s="24">
        <v>45637</v>
      </c>
      <c r="AM297" t="s">
        <v>66</v>
      </c>
      <c r="AN297" t="s">
        <v>271</v>
      </c>
      <c r="AO297" t="s">
        <v>67</v>
      </c>
      <c r="AP297" t="s">
        <v>68</v>
      </c>
      <c r="AQ297" t="s">
        <v>69</v>
      </c>
      <c r="AR297" t="s">
        <v>60</v>
      </c>
      <c r="AS297" t="s">
        <v>60</v>
      </c>
      <c r="AT297" t="s">
        <v>60</v>
      </c>
      <c r="AU297" t="s">
        <v>271</v>
      </c>
    </row>
    <row r="298" spans="1:47">
      <c r="A298" t="s">
        <v>1233</v>
      </c>
      <c r="B298" s="24">
        <v>45637</v>
      </c>
      <c r="C298" t="s">
        <v>58</v>
      </c>
      <c r="D298" t="s">
        <v>1234</v>
      </c>
      <c r="E298" s="25">
        <v>23000000</v>
      </c>
      <c r="F298" s="26">
        <v>66</v>
      </c>
      <c r="G298" t="s">
        <v>60</v>
      </c>
      <c r="H298" t="s">
        <v>85</v>
      </c>
      <c r="I298" s="25">
        <v>23000000</v>
      </c>
      <c r="J298" t="s">
        <v>60</v>
      </c>
      <c r="K298" s="27"/>
      <c r="L298" t="s">
        <v>60</v>
      </c>
      <c r="M298" t="s">
        <v>60</v>
      </c>
      <c r="N298" t="s">
        <v>60</v>
      </c>
      <c r="O298" s="24">
        <v>45637</v>
      </c>
      <c r="P298" t="s">
        <v>86</v>
      </c>
      <c r="Q298"/>
      <c r="R298" t="s">
        <v>60</v>
      </c>
      <c r="S298" s="25">
        <v>23000000</v>
      </c>
      <c r="T298" s="26">
        <v>66</v>
      </c>
      <c r="U298" t="s">
        <v>85</v>
      </c>
      <c r="V298" t="s">
        <v>60</v>
      </c>
      <c r="W298" s="25">
        <v>23000000</v>
      </c>
      <c r="X298" s="26">
        <v>66</v>
      </c>
      <c r="Y298" s="25">
        <v>23000000</v>
      </c>
      <c r="Z298" s="24">
        <v>45637</v>
      </c>
      <c r="AA298"/>
      <c r="AB298"/>
      <c r="AC298" s="24">
        <v>45268</v>
      </c>
      <c r="AD298" s="24">
        <v>45637</v>
      </c>
      <c r="AE298" t="s">
        <v>1235</v>
      </c>
      <c r="AF298" t="s">
        <v>1236</v>
      </c>
      <c r="AG298" t="s">
        <v>279</v>
      </c>
      <c r="AH298" s="28">
        <v>5.6299999999999996E-2</v>
      </c>
      <c r="AI298" t="s">
        <v>65</v>
      </c>
      <c r="AJ298" s="24">
        <v>45456</v>
      </c>
      <c r="AK298" t="s">
        <v>85</v>
      </c>
      <c r="AL298" s="24">
        <v>45637</v>
      </c>
      <c r="AM298" t="s">
        <v>66</v>
      </c>
      <c r="AN298" t="s">
        <v>85</v>
      </c>
      <c r="AO298" t="s">
        <v>67</v>
      </c>
      <c r="AP298" t="s">
        <v>68</v>
      </c>
      <c r="AQ298" t="s">
        <v>69</v>
      </c>
      <c r="AR298" t="s">
        <v>60</v>
      </c>
      <c r="AS298" t="s">
        <v>60</v>
      </c>
      <c r="AT298" t="s">
        <v>60</v>
      </c>
      <c r="AU298" t="s">
        <v>85</v>
      </c>
    </row>
    <row r="299" spans="1:47">
      <c r="A299" t="s">
        <v>1237</v>
      </c>
      <c r="B299" s="24">
        <v>45636</v>
      </c>
      <c r="C299" t="s">
        <v>208</v>
      </c>
      <c r="D299" t="s">
        <v>1238</v>
      </c>
      <c r="E299" s="25">
        <v>12943700</v>
      </c>
      <c r="F299" s="26">
        <v>108</v>
      </c>
      <c r="G299" t="s">
        <v>60</v>
      </c>
      <c r="H299" t="s">
        <v>85</v>
      </c>
      <c r="I299" s="25">
        <v>12943700</v>
      </c>
      <c r="J299" t="s">
        <v>60</v>
      </c>
      <c r="K299" s="27"/>
      <c r="L299" t="s">
        <v>60</v>
      </c>
      <c r="M299" t="s">
        <v>60</v>
      </c>
      <c r="N299" t="s">
        <v>60</v>
      </c>
      <c r="O299" s="24">
        <v>45636</v>
      </c>
      <c r="P299" t="s">
        <v>210</v>
      </c>
      <c r="Q299"/>
      <c r="R299" t="s">
        <v>60</v>
      </c>
      <c r="S299" s="25">
        <v>12943700</v>
      </c>
      <c r="T299" s="26">
        <v>54</v>
      </c>
      <c r="U299" t="s">
        <v>85</v>
      </c>
      <c r="V299" t="s">
        <v>60</v>
      </c>
      <c r="W299" s="25">
        <v>12943700</v>
      </c>
      <c r="X299" s="26">
        <v>108</v>
      </c>
      <c r="Y299" s="25">
        <v>12943700</v>
      </c>
      <c r="Z299" s="24">
        <v>45636</v>
      </c>
      <c r="AA299"/>
      <c r="AB299"/>
      <c r="AC299" s="24">
        <v>45413</v>
      </c>
      <c r="AD299" s="24">
        <v>45636</v>
      </c>
      <c r="AE299" t="s">
        <v>1239</v>
      </c>
      <c r="AF299" t="s">
        <v>1240</v>
      </c>
      <c r="AG299" t="s">
        <v>274</v>
      </c>
      <c r="AH299" s="28">
        <v>5.8899999999999994E-2</v>
      </c>
      <c r="AI299" t="s">
        <v>214</v>
      </c>
      <c r="AJ299" s="24">
        <v>45428</v>
      </c>
      <c r="AK299" t="s">
        <v>85</v>
      </c>
      <c r="AL299" s="24">
        <v>45636</v>
      </c>
      <c r="AM299" t="s">
        <v>66</v>
      </c>
      <c r="AN299" t="s">
        <v>85</v>
      </c>
      <c r="AO299" t="s">
        <v>67</v>
      </c>
      <c r="AP299" t="s">
        <v>215</v>
      </c>
      <c r="AQ299" t="s">
        <v>69</v>
      </c>
      <c r="AR299" t="s">
        <v>60</v>
      </c>
      <c r="AS299" t="s">
        <v>60</v>
      </c>
      <c r="AT299" t="s">
        <v>60</v>
      </c>
      <c r="AU299" t="s">
        <v>85</v>
      </c>
    </row>
    <row r="300" spans="1:47">
      <c r="A300" t="s">
        <v>1241</v>
      </c>
      <c r="B300" s="24">
        <v>45636</v>
      </c>
      <c r="C300" t="s">
        <v>114</v>
      </c>
      <c r="D300" t="s">
        <v>1242</v>
      </c>
      <c r="E300" s="25">
        <v>3234100</v>
      </c>
      <c r="F300" s="26">
        <v>94</v>
      </c>
      <c r="G300" t="s">
        <v>60</v>
      </c>
      <c r="H300" t="s">
        <v>85</v>
      </c>
      <c r="I300" s="25">
        <v>3234100</v>
      </c>
      <c r="J300" t="s">
        <v>60</v>
      </c>
      <c r="K300" s="27"/>
      <c r="L300" t="s">
        <v>60</v>
      </c>
      <c r="M300" t="s">
        <v>60</v>
      </c>
      <c r="N300" t="s">
        <v>60</v>
      </c>
      <c r="O300" s="24">
        <v>45636</v>
      </c>
      <c r="P300" t="s">
        <v>117</v>
      </c>
      <c r="Q300"/>
      <c r="R300" t="s">
        <v>60</v>
      </c>
      <c r="S300" s="25">
        <v>3234100</v>
      </c>
      <c r="T300" s="26">
        <v>40</v>
      </c>
      <c r="U300" t="s">
        <v>85</v>
      </c>
      <c r="V300" t="s">
        <v>60</v>
      </c>
      <c r="W300" s="25">
        <v>3234100</v>
      </c>
      <c r="X300" s="26">
        <v>94</v>
      </c>
      <c r="Y300" s="25">
        <v>3234100</v>
      </c>
      <c r="Z300" s="24">
        <v>45636</v>
      </c>
      <c r="AA300"/>
      <c r="AB300"/>
      <c r="AC300" s="24">
        <v>45413</v>
      </c>
      <c r="AD300" s="24">
        <v>45636</v>
      </c>
      <c r="AE300" t="s">
        <v>1243</v>
      </c>
      <c r="AF300" t="s">
        <v>1244</v>
      </c>
      <c r="AG300" t="s">
        <v>274</v>
      </c>
      <c r="AH300" s="28">
        <v>5.8899999999999994E-2</v>
      </c>
      <c r="AI300" t="s">
        <v>120</v>
      </c>
      <c r="AJ300" s="24">
        <v>45428</v>
      </c>
      <c r="AK300" t="s">
        <v>85</v>
      </c>
      <c r="AL300" s="24">
        <v>45636</v>
      </c>
      <c r="AM300" t="s">
        <v>66</v>
      </c>
      <c r="AN300" t="s">
        <v>85</v>
      </c>
      <c r="AO300" t="s">
        <v>67</v>
      </c>
      <c r="AP300" t="s">
        <v>121</v>
      </c>
      <c r="AQ300" t="s">
        <v>69</v>
      </c>
      <c r="AR300" t="s">
        <v>60</v>
      </c>
      <c r="AS300" t="s">
        <v>60</v>
      </c>
      <c r="AT300" t="s">
        <v>60</v>
      </c>
      <c r="AU300" t="s">
        <v>85</v>
      </c>
    </row>
    <row r="301" spans="1:47">
      <c r="A301" t="s">
        <v>1245</v>
      </c>
      <c r="B301" s="24">
        <v>45632</v>
      </c>
      <c r="C301" t="s">
        <v>58</v>
      </c>
      <c r="D301" t="s">
        <v>1246</v>
      </c>
      <c r="E301" s="25">
        <v>30712000</v>
      </c>
      <c r="F301" s="26">
        <v>29</v>
      </c>
      <c r="G301" t="s">
        <v>60</v>
      </c>
      <c r="H301" t="s">
        <v>295</v>
      </c>
      <c r="I301" s="25">
        <v>30712000</v>
      </c>
      <c r="J301" t="s">
        <v>60</v>
      </c>
      <c r="K301" s="27"/>
      <c r="L301" t="s">
        <v>60</v>
      </c>
      <c r="M301" t="s">
        <v>60</v>
      </c>
      <c r="N301" t="s">
        <v>60</v>
      </c>
      <c r="O301" s="24">
        <v>45632</v>
      </c>
      <c r="P301" t="s">
        <v>86</v>
      </c>
      <c r="Q301"/>
      <c r="R301" t="s">
        <v>60</v>
      </c>
      <c r="S301" s="25">
        <v>30712000</v>
      </c>
      <c r="T301" s="26">
        <v>29</v>
      </c>
      <c r="U301" t="s">
        <v>295</v>
      </c>
      <c r="V301" t="s">
        <v>60</v>
      </c>
      <c r="W301" s="25">
        <v>30712000</v>
      </c>
      <c r="X301" s="26">
        <v>29</v>
      </c>
      <c r="Y301" s="25">
        <v>30712000</v>
      </c>
      <c r="Z301" s="24">
        <v>45632</v>
      </c>
      <c r="AA301"/>
      <c r="AB301"/>
      <c r="AC301" s="24">
        <v>45488</v>
      </c>
      <c r="AD301" s="24">
        <v>45632</v>
      </c>
      <c r="AE301" t="s">
        <v>1247</v>
      </c>
      <c r="AF301" t="s">
        <v>1248</v>
      </c>
      <c r="AG301" t="s">
        <v>132</v>
      </c>
      <c r="AH301" s="28">
        <v>5.7500000000000002E-2</v>
      </c>
      <c r="AI301" t="s">
        <v>65</v>
      </c>
      <c r="AJ301" s="24">
        <v>45547</v>
      </c>
      <c r="AK301" t="s">
        <v>295</v>
      </c>
      <c r="AL301" s="24">
        <v>45632</v>
      </c>
      <c r="AM301" t="s">
        <v>66</v>
      </c>
      <c r="AN301" t="s">
        <v>295</v>
      </c>
      <c r="AO301" t="s">
        <v>67</v>
      </c>
      <c r="AP301" t="s">
        <v>68</v>
      </c>
      <c r="AQ301" t="s">
        <v>69</v>
      </c>
      <c r="AR301" t="s">
        <v>60</v>
      </c>
      <c r="AS301" t="s">
        <v>60</v>
      </c>
      <c r="AT301" t="s">
        <v>60</v>
      </c>
      <c r="AU301" t="s">
        <v>295</v>
      </c>
    </row>
    <row r="302" spans="1:47">
      <c r="A302" t="s">
        <v>1249</v>
      </c>
      <c r="B302" s="24">
        <v>45631</v>
      </c>
      <c r="C302" t="s">
        <v>58</v>
      </c>
      <c r="D302" t="s">
        <v>1250</v>
      </c>
      <c r="E302" s="25">
        <v>15120000</v>
      </c>
      <c r="F302" s="26">
        <v>62</v>
      </c>
      <c r="G302" t="s">
        <v>60</v>
      </c>
      <c r="H302" t="s">
        <v>85</v>
      </c>
      <c r="I302" s="25">
        <v>15120000</v>
      </c>
      <c r="J302" t="s">
        <v>60</v>
      </c>
      <c r="K302" s="27"/>
      <c r="L302" t="s">
        <v>60</v>
      </c>
      <c r="M302" t="s">
        <v>60</v>
      </c>
      <c r="N302" t="s">
        <v>60</v>
      </c>
      <c r="O302" s="24">
        <v>45631</v>
      </c>
      <c r="P302" t="s">
        <v>86</v>
      </c>
      <c r="Q302"/>
      <c r="R302" t="s">
        <v>60</v>
      </c>
      <c r="S302" s="25">
        <v>15120000</v>
      </c>
      <c r="T302" s="26">
        <v>62</v>
      </c>
      <c r="U302" t="s">
        <v>85</v>
      </c>
      <c r="V302" t="s">
        <v>60</v>
      </c>
      <c r="W302" s="25">
        <v>15120000</v>
      </c>
      <c r="X302" s="26">
        <v>62</v>
      </c>
      <c r="Y302" s="25">
        <v>15120000</v>
      </c>
      <c r="Z302" s="24">
        <v>45631</v>
      </c>
      <c r="AA302"/>
      <c r="AB302"/>
      <c r="AC302" s="24">
        <v>45469</v>
      </c>
      <c r="AD302" s="24">
        <v>45631</v>
      </c>
      <c r="AE302" t="s">
        <v>1251</v>
      </c>
      <c r="AF302" t="s">
        <v>1443</v>
      </c>
      <c r="AG302" t="s">
        <v>515</v>
      </c>
      <c r="AH302" s="28">
        <v>5.6299999999999996E-2</v>
      </c>
      <c r="AI302" t="s">
        <v>65</v>
      </c>
      <c r="AJ302" s="24">
        <v>45560</v>
      </c>
      <c r="AK302" t="s">
        <v>85</v>
      </c>
      <c r="AL302" s="24">
        <v>45631</v>
      </c>
      <c r="AM302" t="s">
        <v>66</v>
      </c>
      <c r="AN302" t="s">
        <v>85</v>
      </c>
      <c r="AO302" t="s">
        <v>67</v>
      </c>
      <c r="AP302" t="s">
        <v>68</v>
      </c>
      <c r="AQ302" t="s">
        <v>69</v>
      </c>
      <c r="AR302" t="s">
        <v>60</v>
      </c>
      <c r="AS302" t="s">
        <v>60</v>
      </c>
      <c r="AT302" t="s">
        <v>60</v>
      </c>
      <c r="AU302" t="s">
        <v>85</v>
      </c>
    </row>
    <row r="303" spans="1:47">
      <c r="A303" t="s">
        <v>1252</v>
      </c>
      <c r="B303" s="24">
        <v>45630</v>
      </c>
      <c r="C303" t="s">
        <v>58</v>
      </c>
      <c r="D303" t="s">
        <v>1253</v>
      </c>
      <c r="E303" s="25">
        <v>14593200</v>
      </c>
      <c r="F303" s="26">
        <v>103</v>
      </c>
      <c r="G303" t="s">
        <v>60</v>
      </c>
      <c r="H303" t="s">
        <v>85</v>
      </c>
      <c r="I303" s="25">
        <v>14593200</v>
      </c>
      <c r="J303" t="s">
        <v>60</v>
      </c>
      <c r="K303" s="27"/>
      <c r="L303" t="s">
        <v>60</v>
      </c>
      <c r="M303" t="s">
        <v>60</v>
      </c>
      <c r="N303" t="s">
        <v>60</v>
      </c>
      <c r="O303" s="24">
        <v>45630</v>
      </c>
      <c r="P303" t="s">
        <v>86</v>
      </c>
      <c r="Q303"/>
      <c r="R303" t="s">
        <v>60</v>
      </c>
      <c r="S303" s="25">
        <v>14593200</v>
      </c>
      <c r="T303" s="26">
        <v>103</v>
      </c>
      <c r="U303" t="s">
        <v>85</v>
      </c>
      <c r="V303" t="s">
        <v>60</v>
      </c>
      <c r="W303" s="25">
        <v>14593200</v>
      </c>
      <c r="X303" s="26">
        <v>103</v>
      </c>
      <c r="Y303" s="25">
        <v>14593200</v>
      </c>
      <c r="Z303" s="24">
        <v>45630</v>
      </c>
      <c r="AA303"/>
      <c r="AB303"/>
      <c r="AC303" s="24">
        <v>45404</v>
      </c>
      <c r="AD303" s="24">
        <v>45630</v>
      </c>
      <c r="AE303" t="s">
        <v>1254</v>
      </c>
      <c r="AF303" t="s">
        <v>1255</v>
      </c>
      <c r="AG303" t="s">
        <v>200</v>
      </c>
      <c r="AH303" s="28">
        <v>5.8499999999999996E-2</v>
      </c>
      <c r="AI303" t="s">
        <v>65</v>
      </c>
      <c r="AJ303" s="24">
        <v>45552</v>
      </c>
      <c r="AK303" t="s">
        <v>85</v>
      </c>
      <c r="AL303" s="24">
        <v>45630</v>
      </c>
      <c r="AM303" t="s">
        <v>66</v>
      </c>
      <c r="AN303" t="s">
        <v>85</v>
      </c>
      <c r="AO303" t="s">
        <v>67</v>
      </c>
      <c r="AP303" t="s">
        <v>68</v>
      </c>
      <c r="AQ303" t="s">
        <v>69</v>
      </c>
      <c r="AR303" t="s">
        <v>60</v>
      </c>
      <c r="AS303" t="s">
        <v>60</v>
      </c>
      <c r="AT303" t="s">
        <v>60</v>
      </c>
      <c r="AU303" t="s">
        <v>85</v>
      </c>
    </row>
    <row r="304" spans="1:47">
      <c r="A304" t="s">
        <v>1256</v>
      </c>
      <c r="B304" s="24">
        <v>45630</v>
      </c>
      <c r="C304" t="s">
        <v>58</v>
      </c>
      <c r="D304" t="s">
        <v>1257</v>
      </c>
      <c r="E304" s="25">
        <v>23600000</v>
      </c>
      <c r="F304" s="26">
        <v>120</v>
      </c>
      <c r="G304" t="s">
        <v>60</v>
      </c>
      <c r="H304" t="s">
        <v>85</v>
      </c>
      <c r="I304" s="25">
        <v>23600000</v>
      </c>
      <c r="J304" t="s">
        <v>60</v>
      </c>
      <c r="K304" s="27"/>
      <c r="L304" t="s">
        <v>60</v>
      </c>
      <c r="M304" t="s">
        <v>60</v>
      </c>
      <c r="N304" t="s">
        <v>60</v>
      </c>
      <c r="O304" s="24">
        <v>45630</v>
      </c>
      <c r="P304" t="s">
        <v>86</v>
      </c>
      <c r="Q304"/>
      <c r="R304" t="s">
        <v>60</v>
      </c>
      <c r="S304" s="25">
        <v>23600000</v>
      </c>
      <c r="T304" s="26">
        <v>120</v>
      </c>
      <c r="U304" t="s">
        <v>85</v>
      </c>
      <c r="V304" t="s">
        <v>60</v>
      </c>
      <c r="W304" s="25">
        <v>23600000</v>
      </c>
      <c r="X304" s="26">
        <v>120</v>
      </c>
      <c r="Y304" s="25">
        <v>23600000</v>
      </c>
      <c r="Z304" s="24">
        <v>45630</v>
      </c>
      <c r="AA304"/>
      <c r="AB304"/>
      <c r="AC304" s="24">
        <v>45404</v>
      </c>
      <c r="AD304" s="24">
        <v>45630</v>
      </c>
      <c r="AE304" t="s">
        <v>1258</v>
      </c>
      <c r="AF304" t="s">
        <v>1259</v>
      </c>
      <c r="AG304" t="s">
        <v>88</v>
      </c>
      <c r="AH304" s="28">
        <v>5.8499999999999996E-2</v>
      </c>
      <c r="AI304" t="s">
        <v>65</v>
      </c>
      <c r="AJ304" s="24">
        <v>45518</v>
      </c>
      <c r="AK304" t="s">
        <v>85</v>
      </c>
      <c r="AL304" s="24">
        <v>45630</v>
      </c>
      <c r="AM304" t="s">
        <v>66</v>
      </c>
      <c r="AN304" t="s">
        <v>85</v>
      </c>
      <c r="AO304" t="s">
        <v>67</v>
      </c>
      <c r="AP304" t="s">
        <v>68</v>
      </c>
      <c r="AQ304" t="s">
        <v>69</v>
      </c>
      <c r="AR304" t="s">
        <v>60</v>
      </c>
      <c r="AS304" t="s">
        <v>60</v>
      </c>
      <c r="AT304" t="s">
        <v>60</v>
      </c>
      <c r="AU304" t="s">
        <v>85</v>
      </c>
    </row>
    <row r="305" spans="1:47">
      <c r="A305" t="s">
        <v>1260</v>
      </c>
      <c r="B305" s="24">
        <v>45630</v>
      </c>
      <c r="C305" t="s">
        <v>58</v>
      </c>
      <c r="D305" t="s">
        <v>1261</v>
      </c>
      <c r="E305" s="25">
        <v>32000000</v>
      </c>
      <c r="F305" s="26">
        <v>200</v>
      </c>
      <c r="G305" t="s">
        <v>60</v>
      </c>
      <c r="H305" t="s">
        <v>85</v>
      </c>
      <c r="I305" s="25">
        <v>32000000</v>
      </c>
      <c r="J305" t="s">
        <v>60</v>
      </c>
      <c r="K305" s="27"/>
      <c r="L305" t="s">
        <v>60</v>
      </c>
      <c r="M305" t="s">
        <v>60</v>
      </c>
      <c r="N305" t="s">
        <v>60</v>
      </c>
      <c r="O305" s="24">
        <v>45630</v>
      </c>
      <c r="P305" t="s">
        <v>86</v>
      </c>
      <c r="Q305"/>
      <c r="R305" t="s">
        <v>60</v>
      </c>
      <c r="S305" s="25">
        <v>32000000</v>
      </c>
      <c r="T305" s="26">
        <v>200</v>
      </c>
      <c r="U305" t="s">
        <v>85</v>
      </c>
      <c r="V305" t="s">
        <v>60</v>
      </c>
      <c r="W305" s="25">
        <v>32000000</v>
      </c>
      <c r="X305" s="26">
        <v>200</v>
      </c>
      <c r="Y305" s="25">
        <v>32000000</v>
      </c>
      <c r="Z305" s="24">
        <v>45630</v>
      </c>
      <c r="AA305"/>
      <c r="AB305"/>
      <c r="AC305" s="24">
        <v>45404</v>
      </c>
      <c r="AD305" s="24">
        <v>45630</v>
      </c>
      <c r="AE305" t="s">
        <v>1262</v>
      </c>
      <c r="AF305" t="s">
        <v>1461</v>
      </c>
      <c r="AG305" t="s">
        <v>88</v>
      </c>
      <c r="AH305" s="28">
        <v>5.8499999999999996E-2</v>
      </c>
      <c r="AI305" t="s">
        <v>65</v>
      </c>
      <c r="AJ305" s="24">
        <v>45532</v>
      </c>
      <c r="AK305" t="s">
        <v>85</v>
      </c>
      <c r="AL305" s="24">
        <v>45630</v>
      </c>
      <c r="AM305" t="s">
        <v>66</v>
      </c>
      <c r="AN305" t="s">
        <v>85</v>
      </c>
      <c r="AO305" t="s">
        <v>67</v>
      </c>
      <c r="AP305" t="s">
        <v>68</v>
      </c>
      <c r="AQ305" t="s">
        <v>69</v>
      </c>
      <c r="AR305" t="s">
        <v>60</v>
      </c>
      <c r="AS305" t="s">
        <v>60</v>
      </c>
      <c r="AT305" t="s">
        <v>60</v>
      </c>
      <c r="AU305" t="s">
        <v>85</v>
      </c>
    </row>
    <row r="306" spans="1:47">
      <c r="A306" t="s">
        <v>1263</v>
      </c>
      <c r="B306" s="24">
        <v>45622</v>
      </c>
      <c r="C306" t="s">
        <v>58</v>
      </c>
      <c r="D306" t="s">
        <v>1264</v>
      </c>
      <c r="E306" s="25">
        <v>124255500</v>
      </c>
      <c r="F306" s="26">
        <v>273</v>
      </c>
      <c r="G306" t="s">
        <v>60</v>
      </c>
      <c r="H306" t="s">
        <v>116</v>
      </c>
      <c r="I306" s="25">
        <v>124255500</v>
      </c>
      <c r="J306" t="s">
        <v>60</v>
      </c>
      <c r="K306" s="27"/>
      <c r="L306" t="s">
        <v>60</v>
      </c>
      <c r="M306" t="s">
        <v>60</v>
      </c>
      <c r="N306" t="s">
        <v>60</v>
      </c>
      <c r="O306" s="24">
        <v>45622</v>
      </c>
      <c r="P306" t="s">
        <v>86</v>
      </c>
      <c r="Q306"/>
      <c r="R306" t="s">
        <v>60</v>
      </c>
      <c r="S306" s="25">
        <v>124255500</v>
      </c>
      <c r="T306" s="26">
        <v>273</v>
      </c>
      <c r="U306" t="s">
        <v>116</v>
      </c>
      <c r="V306" t="s">
        <v>60</v>
      </c>
      <c r="W306" s="25">
        <v>124255500</v>
      </c>
      <c r="X306" s="26">
        <v>273</v>
      </c>
      <c r="Y306" s="25">
        <v>124255500</v>
      </c>
      <c r="Z306" s="24">
        <v>45622</v>
      </c>
      <c r="AA306"/>
      <c r="AB306"/>
      <c r="AC306" s="24">
        <v>45426</v>
      </c>
      <c r="AD306" s="24">
        <v>45622</v>
      </c>
      <c r="AE306" t="s">
        <v>1265</v>
      </c>
      <c r="AF306" t="s">
        <v>1266</v>
      </c>
      <c r="AG306" t="s">
        <v>187</v>
      </c>
      <c r="AH306" s="28">
        <v>5.9800000000000006E-2</v>
      </c>
      <c r="AI306" t="s">
        <v>65</v>
      </c>
      <c r="AJ306" s="24">
        <v>45454</v>
      </c>
      <c r="AK306" t="s">
        <v>116</v>
      </c>
      <c r="AL306" s="24">
        <v>45622</v>
      </c>
      <c r="AM306" t="s">
        <v>66</v>
      </c>
      <c r="AN306" t="s">
        <v>116</v>
      </c>
      <c r="AO306" t="s">
        <v>189</v>
      </c>
      <c r="AP306" t="s">
        <v>68</v>
      </c>
      <c r="AQ306" t="s">
        <v>69</v>
      </c>
      <c r="AR306" t="s">
        <v>60</v>
      </c>
      <c r="AS306" t="s">
        <v>60</v>
      </c>
      <c r="AT306" t="s">
        <v>60</v>
      </c>
      <c r="AU306" t="s">
        <v>116</v>
      </c>
    </row>
    <row r="307" spans="1:47">
      <c r="A307" t="s">
        <v>1267</v>
      </c>
      <c r="B307" s="24">
        <v>45622</v>
      </c>
      <c r="C307" t="s">
        <v>114</v>
      </c>
      <c r="D307" t="s">
        <v>1268</v>
      </c>
      <c r="E307" s="25">
        <v>29120000</v>
      </c>
      <c r="F307" s="26">
        <v>234</v>
      </c>
      <c r="G307" t="s">
        <v>60</v>
      </c>
      <c r="H307" t="s">
        <v>172</v>
      </c>
      <c r="I307" s="25">
        <v>29120000</v>
      </c>
      <c r="J307" t="s">
        <v>60</v>
      </c>
      <c r="K307" s="27"/>
      <c r="L307" t="s">
        <v>60</v>
      </c>
      <c r="M307" t="s">
        <v>60</v>
      </c>
      <c r="N307" t="s">
        <v>60</v>
      </c>
      <c r="O307" s="24">
        <v>45622</v>
      </c>
      <c r="P307" t="s">
        <v>117</v>
      </c>
      <c r="Q307"/>
      <c r="R307" t="s">
        <v>60</v>
      </c>
      <c r="S307" s="25">
        <v>29120000</v>
      </c>
      <c r="T307" s="26">
        <v>117</v>
      </c>
      <c r="U307" t="s">
        <v>172</v>
      </c>
      <c r="V307" t="s">
        <v>60</v>
      </c>
      <c r="W307" s="25">
        <v>29120000</v>
      </c>
      <c r="X307" s="26">
        <v>234</v>
      </c>
      <c r="Y307" s="25">
        <v>29120000</v>
      </c>
      <c r="Z307" s="24">
        <v>45622</v>
      </c>
      <c r="AA307"/>
      <c r="AB307"/>
      <c r="AC307" s="24">
        <v>45118</v>
      </c>
      <c r="AD307" s="24">
        <v>45622</v>
      </c>
      <c r="AE307" t="s">
        <v>1269</v>
      </c>
      <c r="AF307" t="s">
        <v>1270</v>
      </c>
      <c r="AG307" t="s">
        <v>132</v>
      </c>
      <c r="AH307" s="28">
        <v>5.7300000000000004E-2</v>
      </c>
      <c r="AI307" t="s">
        <v>120</v>
      </c>
      <c r="AJ307" s="24">
        <v>45336</v>
      </c>
      <c r="AK307" t="s">
        <v>172</v>
      </c>
      <c r="AL307" s="24">
        <v>45622</v>
      </c>
      <c r="AM307" t="s">
        <v>66</v>
      </c>
      <c r="AN307" t="s">
        <v>172</v>
      </c>
      <c r="AO307" t="s">
        <v>67</v>
      </c>
      <c r="AP307" t="s">
        <v>121</v>
      </c>
      <c r="AQ307" t="s">
        <v>69</v>
      </c>
      <c r="AR307" t="s">
        <v>60</v>
      </c>
      <c r="AS307" t="s">
        <v>60</v>
      </c>
      <c r="AT307" t="s">
        <v>60</v>
      </c>
      <c r="AU307" t="s">
        <v>172</v>
      </c>
    </row>
    <row r="308" spans="1:47">
      <c r="A308" t="s">
        <v>1271</v>
      </c>
      <c r="B308" s="24">
        <v>45622</v>
      </c>
      <c r="C308" t="s">
        <v>58</v>
      </c>
      <c r="D308" t="s">
        <v>1272</v>
      </c>
      <c r="E308" s="25">
        <v>10607700</v>
      </c>
      <c r="F308" s="26">
        <v>124</v>
      </c>
      <c r="G308" t="s">
        <v>60</v>
      </c>
      <c r="H308" t="s">
        <v>61</v>
      </c>
      <c r="I308" s="25">
        <v>10607700</v>
      </c>
      <c r="J308" t="s">
        <v>60</v>
      </c>
      <c r="K308" s="27"/>
      <c r="L308" t="s">
        <v>60</v>
      </c>
      <c r="M308" t="s">
        <v>60</v>
      </c>
      <c r="N308" t="s">
        <v>60</v>
      </c>
      <c r="O308" s="24">
        <v>45622</v>
      </c>
      <c r="P308" t="s">
        <v>86</v>
      </c>
      <c r="Q308"/>
      <c r="R308" t="s">
        <v>60</v>
      </c>
      <c r="S308" s="25">
        <v>10607700</v>
      </c>
      <c r="T308" s="26">
        <v>82</v>
      </c>
      <c r="U308" t="s">
        <v>61</v>
      </c>
      <c r="V308" t="s">
        <v>60</v>
      </c>
      <c r="W308" s="25">
        <v>10607700</v>
      </c>
      <c r="X308" s="26">
        <v>124</v>
      </c>
      <c r="Y308" s="25">
        <v>10607700</v>
      </c>
      <c r="Z308" s="24">
        <v>45622</v>
      </c>
      <c r="AA308"/>
      <c r="AB308"/>
      <c r="AC308" s="24">
        <v>45475</v>
      </c>
      <c r="AD308" s="24">
        <v>45622</v>
      </c>
      <c r="AE308" t="s">
        <v>1273</v>
      </c>
      <c r="AF308" t="s">
        <v>1274</v>
      </c>
      <c r="AG308" t="s">
        <v>1275</v>
      </c>
      <c r="AH308" s="28">
        <v>5.4800000000000001E-2</v>
      </c>
      <c r="AI308" t="s">
        <v>65</v>
      </c>
      <c r="AJ308" s="24">
        <v>45533</v>
      </c>
      <c r="AK308" t="s">
        <v>61</v>
      </c>
      <c r="AL308" s="24">
        <v>45622</v>
      </c>
      <c r="AM308" t="s">
        <v>66</v>
      </c>
      <c r="AN308" t="s">
        <v>61</v>
      </c>
      <c r="AO308" t="s">
        <v>67</v>
      </c>
      <c r="AP308" t="s">
        <v>68</v>
      </c>
      <c r="AQ308" t="s">
        <v>69</v>
      </c>
      <c r="AR308" t="s">
        <v>60</v>
      </c>
      <c r="AS308" t="s">
        <v>60</v>
      </c>
      <c r="AT308" t="s">
        <v>60</v>
      </c>
      <c r="AU308" t="s">
        <v>61</v>
      </c>
    </row>
    <row r="309" spans="1:47">
      <c r="A309" t="s">
        <v>1276</v>
      </c>
      <c r="B309" s="24">
        <v>45622</v>
      </c>
      <c r="C309" t="s">
        <v>114</v>
      </c>
      <c r="D309" t="s">
        <v>1277</v>
      </c>
      <c r="E309" s="25">
        <v>4494600</v>
      </c>
      <c r="F309" s="26">
        <v>94</v>
      </c>
      <c r="G309" t="s">
        <v>60</v>
      </c>
      <c r="H309" t="s">
        <v>172</v>
      </c>
      <c r="I309" s="25">
        <v>4494600</v>
      </c>
      <c r="J309" t="s">
        <v>60</v>
      </c>
      <c r="K309" s="27"/>
      <c r="L309" t="s">
        <v>60</v>
      </c>
      <c r="M309" t="s">
        <v>60</v>
      </c>
      <c r="N309" t="s">
        <v>60</v>
      </c>
      <c r="O309" s="24">
        <v>45622</v>
      </c>
      <c r="P309" t="s">
        <v>117</v>
      </c>
      <c r="Q309"/>
      <c r="R309" t="s">
        <v>60</v>
      </c>
      <c r="S309" s="25">
        <v>4494600</v>
      </c>
      <c r="T309" s="26">
        <v>47</v>
      </c>
      <c r="U309" t="s">
        <v>172</v>
      </c>
      <c r="V309" t="s">
        <v>60</v>
      </c>
      <c r="W309" s="25">
        <v>4494600</v>
      </c>
      <c r="X309" s="26">
        <v>94</v>
      </c>
      <c r="Y309" s="25">
        <v>4494600</v>
      </c>
      <c r="Z309" s="24">
        <v>45622</v>
      </c>
      <c r="AA309"/>
      <c r="AB309"/>
      <c r="AC309" s="24">
        <v>45519</v>
      </c>
      <c r="AD309" s="24">
        <v>45622</v>
      </c>
      <c r="AE309" t="s">
        <v>1278</v>
      </c>
      <c r="AF309" t="s">
        <v>1279</v>
      </c>
      <c r="AG309" t="s">
        <v>918</v>
      </c>
      <c r="AH309" s="28">
        <v>5.5E-2</v>
      </c>
      <c r="AI309" t="s">
        <v>120</v>
      </c>
      <c r="AJ309" s="24">
        <v>45561</v>
      </c>
      <c r="AK309" t="s">
        <v>172</v>
      </c>
      <c r="AL309" s="24">
        <v>45622</v>
      </c>
      <c r="AM309" t="s">
        <v>66</v>
      </c>
      <c r="AN309" t="s">
        <v>172</v>
      </c>
      <c r="AO309" t="s">
        <v>67</v>
      </c>
      <c r="AP309" t="s">
        <v>121</v>
      </c>
      <c r="AQ309" t="s">
        <v>69</v>
      </c>
      <c r="AR309" t="s">
        <v>60</v>
      </c>
      <c r="AS309" t="s">
        <v>60</v>
      </c>
      <c r="AT309" t="s">
        <v>60</v>
      </c>
      <c r="AU309" t="s">
        <v>172</v>
      </c>
    </row>
    <row r="310" spans="1:47">
      <c r="A310" t="s">
        <v>1280</v>
      </c>
      <c r="B310" s="24">
        <v>45622</v>
      </c>
      <c r="C310" t="s">
        <v>114</v>
      </c>
      <c r="D310" t="s">
        <v>1281</v>
      </c>
      <c r="E310" s="25">
        <v>4436900</v>
      </c>
      <c r="F310" s="26">
        <v>80</v>
      </c>
      <c r="G310" t="s">
        <v>60</v>
      </c>
      <c r="H310" t="s">
        <v>172</v>
      </c>
      <c r="I310" s="25">
        <v>4436900</v>
      </c>
      <c r="J310" t="s">
        <v>60</v>
      </c>
      <c r="K310" s="27"/>
      <c r="L310" t="s">
        <v>60</v>
      </c>
      <c r="M310" t="s">
        <v>60</v>
      </c>
      <c r="N310" t="s">
        <v>60</v>
      </c>
      <c r="O310" s="24">
        <v>45622</v>
      </c>
      <c r="P310" t="s">
        <v>117</v>
      </c>
      <c r="Q310"/>
      <c r="R310" t="s">
        <v>60</v>
      </c>
      <c r="S310" s="25">
        <v>4436900</v>
      </c>
      <c r="T310" s="26">
        <v>40</v>
      </c>
      <c r="U310" t="s">
        <v>172</v>
      </c>
      <c r="V310" t="s">
        <v>60</v>
      </c>
      <c r="W310" s="25">
        <v>4436900</v>
      </c>
      <c r="X310" s="26">
        <v>80</v>
      </c>
      <c r="Y310" s="25">
        <v>4436900</v>
      </c>
      <c r="Z310" s="24">
        <v>45622</v>
      </c>
      <c r="AA310"/>
      <c r="AB310"/>
      <c r="AC310" s="24">
        <v>45519</v>
      </c>
      <c r="AD310" s="24">
        <v>45622</v>
      </c>
      <c r="AE310" t="s">
        <v>1282</v>
      </c>
      <c r="AF310" t="s">
        <v>1283</v>
      </c>
      <c r="AG310" t="s">
        <v>918</v>
      </c>
      <c r="AH310" s="28">
        <v>5.5E-2</v>
      </c>
      <c r="AI310" t="s">
        <v>120</v>
      </c>
      <c r="AJ310" s="24">
        <v>45561</v>
      </c>
      <c r="AK310" t="s">
        <v>172</v>
      </c>
      <c r="AL310" s="24">
        <v>45622</v>
      </c>
      <c r="AM310" t="s">
        <v>66</v>
      </c>
      <c r="AN310" t="s">
        <v>172</v>
      </c>
      <c r="AO310" t="s">
        <v>67</v>
      </c>
      <c r="AP310" t="s">
        <v>121</v>
      </c>
      <c r="AQ310" t="s">
        <v>69</v>
      </c>
      <c r="AR310" t="s">
        <v>60</v>
      </c>
      <c r="AS310" t="s">
        <v>60</v>
      </c>
      <c r="AT310" t="s">
        <v>60</v>
      </c>
      <c r="AU310" t="s">
        <v>172</v>
      </c>
    </row>
    <row r="311" spans="1:47">
      <c r="A311" t="s">
        <v>1284</v>
      </c>
      <c r="B311" s="24">
        <v>45618</v>
      </c>
      <c r="C311" t="s">
        <v>58</v>
      </c>
      <c r="D311" t="s">
        <v>1285</v>
      </c>
      <c r="E311" s="25">
        <v>8720000</v>
      </c>
      <c r="F311" s="26">
        <v>73</v>
      </c>
      <c r="G311" t="s">
        <v>60</v>
      </c>
      <c r="H311" t="s">
        <v>116</v>
      </c>
      <c r="I311" s="25">
        <v>8720000</v>
      </c>
      <c r="J311" t="s">
        <v>60</v>
      </c>
      <c r="K311" s="27"/>
      <c r="L311" t="s">
        <v>60</v>
      </c>
      <c r="M311" t="s">
        <v>60</v>
      </c>
      <c r="N311" t="s">
        <v>60</v>
      </c>
      <c r="O311" s="24">
        <v>45618</v>
      </c>
      <c r="P311" t="s">
        <v>86</v>
      </c>
      <c r="Q311"/>
      <c r="R311" t="s">
        <v>60</v>
      </c>
      <c r="S311" s="25">
        <v>8720000</v>
      </c>
      <c r="T311" s="26">
        <v>73</v>
      </c>
      <c r="U311" t="s">
        <v>116</v>
      </c>
      <c r="V311" t="s">
        <v>60</v>
      </c>
      <c r="W311" s="25">
        <v>8720000</v>
      </c>
      <c r="X311" s="26">
        <v>73</v>
      </c>
      <c r="Y311" s="25">
        <v>8720000</v>
      </c>
      <c r="Z311" s="24">
        <v>45618</v>
      </c>
      <c r="AA311"/>
      <c r="AB311"/>
      <c r="AC311" s="24">
        <v>45463</v>
      </c>
      <c r="AD311" s="24">
        <v>45618</v>
      </c>
      <c r="AE311" t="s">
        <v>1286</v>
      </c>
      <c r="AF311" t="s">
        <v>1287</v>
      </c>
      <c r="AG311" t="s">
        <v>112</v>
      </c>
      <c r="AH311" s="28">
        <v>6.0999999999999999E-2</v>
      </c>
      <c r="AI311" t="s">
        <v>65</v>
      </c>
      <c r="AJ311" s="24">
        <v>45533</v>
      </c>
      <c r="AK311" t="s">
        <v>116</v>
      </c>
      <c r="AL311" s="24">
        <v>45618</v>
      </c>
      <c r="AM311" t="s">
        <v>66</v>
      </c>
      <c r="AN311" t="s">
        <v>116</v>
      </c>
      <c r="AO311" t="s">
        <v>67</v>
      </c>
      <c r="AP311" t="s">
        <v>68</v>
      </c>
      <c r="AQ311" t="s">
        <v>69</v>
      </c>
      <c r="AR311" t="s">
        <v>60</v>
      </c>
      <c r="AS311" t="s">
        <v>60</v>
      </c>
      <c r="AT311" t="s">
        <v>60</v>
      </c>
      <c r="AU311" t="s">
        <v>116</v>
      </c>
    </row>
    <row r="312" spans="1:47">
      <c r="A312" t="s">
        <v>1288</v>
      </c>
      <c r="B312" s="24">
        <v>45617</v>
      </c>
      <c r="C312" t="s">
        <v>58</v>
      </c>
      <c r="D312" t="s">
        <v>1289</v>
      </c>
      <c r="E312" s="25">
        <v>12893600</v>
      </c>
      <c r="F312" s="26">
        <v>47</v>
      </c>
      <c r="G312" t="s">
        <v>60</v>
      </c>
      <c r="H312" t="s">
        <v>116</v>
      </c>
      <c r="I312" s="25">
        <v>12893600</v>
      </c>
      <c r="J312" t="s">
        <v>60</v>
      </c>
      <c r="K312" s="27"/>
      <c r="L312" t="s">
        <v>60</v>
      </c>
      <c r="M312" t="s">
        <v>60</v>
      </c>
      <c r="N312" t="s">
        <v>60</v>
      </c>
      <c r="O312" s="24">
        <v>45617</v>
      </c>
      <c r="P312" t="s">
        <v>86</v>
      </c>
      <c r="Q312"/>
      <c r="R312" t="s">
        <v>60</v>
      </c>
      <c r="S312" s="25">
        <v>12893600</v>
      </c>
      <c r="T312" s="26">
        <v>47</v>
      </c>
      <c r="U312" t="s">
        <v>116</v>
      </c>
      <c r="V312" t="s">
        <v>60</v>
      </c>
      <c r="W312" s="25">
        <v>12893600</v>
      </c>
      <c r="X312" s="26">
        <v>47</v>
      </c>
      <c r="Y312" s="25">
        <v>12893600</v>
      </c>
      <c r="Z312" s="24">
        <v>45617</v>
      </c>
      <c r="AA312"/>
      <c r="AB312"/>
      <c r="AC312" s="24">
        <v>45236</v>
      </c>
      <c r="AD312" s="24">
        <v>45617</v>
      </c>
      <c r="AE312" t="s">
        <v>1290</v>
      </c>
      <c r="AF312" t="s">
        <v>1291</v>
      </c>
      <c r="AG312" t="s">
        <v>101</v>
      </c>
      <c r="AH312" s="28">
        <v>5.8200000000000002E-2</v>
      </c>
      <c r="AI312" t="s">
        <v>65</v>
      </c>
      <c r="AJ312" s="24">
        <v>45525</v>
      </c>
      <c r="AK312" t="s">
        <v>116</v>
      </c>
      <c r="AL312" s="24">
        <v>45617</v>
      </c>
      <c r="AM312" t="s">
        <v>66</v>
      </c>
      <c r="AN312" t="s">
        <v>116</v>
      </c>
      <c r="AO312" t="s">
        <v>67</v>
      </c>
      <c r="AP312" t="s">
        <v>68</v>
      </c>
      <c r="AQ312" t="s">
        <v>69</v>
      </c>
      <c r="AR312" t="s">
        <v>60</v>
      </c>
      <c r="AS312" t="s">
        <v>60</v>
      </c>
      <c r="AT312" t="s">
        <v>60</v>
      </c>
      <c r="AU312" t="s">
        <v>116</v>
      </c>
    </row>
    <row r="313" spans="1:47">
      <c r="A313" t="s">
        <v>1292</v>
      </c>
      <c r="B313" s="24">
        <v>45617</v>
      </c>
      <c r="C313" t="s">
        <v>58</v>
      </c>
      <c r="D313" t="s">
        <v>1293</v>
      </c>
      <c r="E313" s="25">
        <v>36161900</v>
      </c>
      <c r="F313" s="26">
        <v>76</v>
      </c>
      <c r="G313" t="s">
        <v>60</v>
      </c>
      <c r="H313" t="s">
        <v>295</v>
      </c>
      <c r="I313" s="25">
        <v>36161900</v>
      </c>
      <c r="J313" t="s">
        <v>60</v>
      </c>
      <c r="K313" s="27"/>
      <c r="L313" t="s">
        <v>60</v>
      </c>
      <c r="M313" t="s">
        <v>60</v>
      </c>
      <c r="N313" t="s">
        <v>60</v>
      </c>
      <c r="O313" s="24">
        <v>45617</v>
      </c>
      <c r="P313" t="s">
        <v>86</v>
      </c>
      <c r="Q313"/>
      <c r="R313" t="s">
        <v>60</v>
      </c>
      <c r="S313" s="25">
        <v>36161900</v>
      </c>
      <c r="T313" s="26">
        <v>76</v>
      </c>
      <c r="U313" t="s">
        <v>295</v>
      </c>
      <c r="V313" t="s">
        <v>60</v>
      </c>
      <c r="W313" s="25">
        <v>36161900</v>
      </c>
      <c r="X313" s="26">
        <v>76</v>
      </c>
      <c r="Y313" s="25">
        <v>36161900</v>
      </c>
      <c r="Z313" s="24">
        <v>45617</v>
      </c>
      <c r="AA313"/>
      <c r="AB313"/>
      <c r="AC313" s="24">
        <v>45502</v>
      </c>
      <c r="AD313" s="24">
        <v>45617</v>
      </c>
      <c r="AE313" t="s">
        <v>1294</v>
      </c>
      <c r="AF313" t="s">
        <v>1295</v>
      </c>
      <c r="AG313" t="s">
        <v>132</v>
      </c>
      <c r="AH313" s="28">
        <v>5.6500000000000002E-2</v>
      </c>
      <c r="AI313" t="s">
        <v>65</v>
      </c>
      <c r="AJ313" s="24">
        <v>45554</v>
      </c>
      <c r="AK313" t="s">
        <v>295</v>
      </c>
      <c r="AL313" s="24">
        <v>45617</v>
      </c>
      <c r="AM313" t="s">
        <v>66</v>
      </c>
      <c r="AN313" t="s">
        <v>295</v>
      </c>
      <c r="AO313" t="s">
        <v>67</v>
      </c>
      <c r="AP313" t="s">
        <v>68</v>
      </c>
      <c r="AQ313" t="s">
        <v>69</v>
      </c>
      <c r="AR313" t="s">
        <v>60</v>
      </c>
      <c r="AS313" t="s">
        <v>60</v>
      </c>
      <c r="AT313" t="s">
        <v>60</v>
      </c>
      <c r="AU313" t="s">
        <v>295</v>
      </c>
    </row>
    <row r="314" spans="1:47">
      <c r="A314" t="s">
        <v>1296</v>
      </c>
      <c r="B314" s="24">
        <v>45617</v>
      </c>
      <c r="C314" t="s">
        <v>208</v>
      </c>
      <c r="D314" t="s">
        <v>1297</v>
      </c>
      <c r="E314" s="25">
        <v>5655000</v>
      </c>
      <c r="F314" s="26">
        <v>56</v>
      </c>
      <c r="G314" t="s">
        <v>60</v>
      </c>
      <c r="H314" t="s">
        <v>301</v>
      </c>
      <c r="I314" s="25">
        <v>5655000</v>
      </c>
      <c r="J314" t="s">
        <v>60</v>
      </c>
      <c r="K314" s="27"/>
      <c r="L314" t="s">
        <v>60</v>
      </c>
      <c r="M314" t="s">
        <v>60</v>
      </c>
      <c r="N314" t="s">
        <v>60</v>
      </c>
      <c r="O314" s="24">
        <v>45617</v>
      </c>
      <c r="P314" t="s">
        <v>210</v>
      </c>
      <c r="Q314"/>
      <c r="R314" t="s">
        <v>60</v>
      </c>
      <c r="S314" s="25">
        <v>5655000</v>
      </c>
      <c r="T314" s="26">
        <v>28</v>
      </c>
      <c r="U314" t="s">
        <v>301</v>
      </c>
      <c r="V314" t="s">
        <v>60</v>
      </c>
      <c r="W314" s="25">
        <v>5655000</v>
      </c>
      <c r="X314" s="26">
        <v>56</v>
      </c>
      <c r="Y314" s="25">
        <v>5655000</v>
      </c>
      <c r="Z314" s="24">
        <v>45617</v>
      </c>
      <c r="AA314"/>
      <c r="AB314"/>
      <c r="AC314" s="24">
        <v>45432</v>
      </c>
      <c r="AD314" s="24">
        <v>45617</v>
      </c>
      <c r="AE314" t="s">
        <v>1298</v>
      </c>
      <c r="AF314" t="s">
        <v>1299</v>
      </c>
      <c r="AG314" t="s">
        <v>213</v>
      </c>
      <c r="AH314" s="28">
        <v>5.9400000000000001E-2</v>
      </c>
      <c r="AI314" t="s">
        <v>214</v>
      </c>
      <c r="AJ314" s="24">
        <v>45463</v>
      </c>
      <c r="AK314" t="s">
        <v>301</v>
      </c>
      <c r="AL314" s="24">
        <v>45617</v>
      </c>
      <c r="AM314" t="s">
        <v>66</v>
      </c>
      <c r="AN314" t="s">
        <v>301</v>
      </c>
      <c r="AO314" t="s">
        <v>67</v>
      </c>
      <c r="AP314" t="s">
        <v>215</v>
      </c>
      <c r="AQ314" t="s">
        <v>69</v>
      </c>
      <c r="AR314" t="s">
        <v>60</v>
      </c>
      <c r="AS314" t="s">
        <v>60</v>
      </c>
      <c r="AT314" t="s">
        <v>60</v>
      </c>
      <c r="AU314" t="s">
        <v>301</v>
      </c>
    </row>
    <row r="315" spans="1:47">
      <c r="A315" t="s">
        <v>1300</v>
      </c>
      <c r="B315" s="24">
        <v>45615</v>
      </c>
      <c r="C315" t="s">
        <v>58</v>
      </c>
      <c r="D315" t="s">
        <v>1301</v>
      </c>
      <c r="E315" s="25">
        <v>10153000</v>
      </c>
      <c r="F315" s="26">
        <v>97</v>
      </c>
      <c r="G315" t="s">
        <v>60</v>
      </c>
      <c r="H315" t="s">
        <v>109</v>
      </c>
      <c r="I315" s="25">
        <v>10153000</v>
      </c>
      <c r="J315" t="s">
        <v>60</v>
      </c>
      <c r="K315" s="27"/>
      <c r="L315" t="s">
        <v>60</v>
      </c>
      <c r="M315" t="s">
        <v>60</v>
      </c>
      <c r="N315" t="s">
        <v>60</v>
      </c>
      <c r="O315" s="24">
        <v>45615</v>
      </c>
      <c r="P315" t="s">
        <v>86</v>
      </c>
      <c r="Q315"/>
      <c r="R315" t="s">
        <v>60</v>
      </c>
      <c r="S315" s="25">
        <v>10153000</v>
      </c>
      <c r="T315" s="26">
        <v>97</v>
      </c>
      <c r="U315" t="s">
        <v>109</v>
      </c>
      <c r="V315" t="s">
        <v>60</v>
      </c>
      <c r="W315" s="25">
        <v>10153000</v>
      </c>
      <c r="X315" s="26">
        <v>97</v>
      </c>
      <c r="Y315" s="25">
        <v>10153000</v>
      </c>
      <c r="Z315" s="24">
        <v>45615</v>
      </c>
      <c r="AA315"/>
      <c r="AB315"/>
      <c r="AC315" s="24">
        <v>45441</v>
      </c>
      <c r="AD315" s="24">
        <v>45615</v>
      </c>
      <c r="AE315" t="s">
        <v>1302</v>
      </c>
      <c r="AF315" t="s">
        <v>1303</v>
      </c>
      <c r="AG315" t="s">
        <v>112</v>
      </c>
      <c r="AH315" s="28">
        <v>5.7500000000000002E-2</v>
      </c>
      <c r="AI315" t="s">
        <v>65</v>
      </c>
      <c r="AJ315" s="24">
        <v>45499</v>
      </c>
      <c r="AK315" t="s">
        <v>109</v>
      </c>
      <c r="AL315" s="24">
        <v>45615</v>
      </c>
      <c r="AM315" t="s">
        <v>66</v>
      </c>
      <c r="AN315" t="s">
        <v>109</v>
      </c>
      <c r="AO315" t="s">
        <v>67</v>
      </c>
      <c r="AP315" t="s">
        <v>68</v>
      </c>
      <c r="AQ315" t="s">
        <v>69</v>
      </c>
      <c r="AR315" t="s">
        <v>60</v>
      </c>
      <c r="AS315" t="s">
        <v>60</v>
      </c>
      <c r="AT315" t="s">
        <v>60</v>
      </c>
      <c r="AU315" t="s">
        <v>109</v>
      </c>
    </row>
    <row r="316" spans="1:47">
      <c r="A316" t="s">
        <v>1304</v>
      </c>
      <c r="B316" s="24">
        <v>45610</v>
      </c>
      <c r="C316" t="s">
        <v>58</v>
      </c>
      <c r="D316" t="s">
        <v>1305</v>
      </c>
      <c r="E316" s="25">
        <v>9224000</v>
      </c>
      <c r="F316" s="26">
        <v>108</v>
      </c>
      <c r="G316" t="s">
        <v>60</v>
      </c>
      <c r="H316" t="s">
        <v>172</v>
      </c>
      <c r="I316" s="25">
        <v>9224000</v>
      </c>
      <c r="J316" t="s">
        <v>60</v>
      </c>
      <c r="K316" s="27"/>
      <c r="L316" t="s">
        <v>60</v>
      </c>
      <c r="M316" t="s">
        <v>60</v>
      </c>
      <c r="N316" t="s">
        <v>60</v>
      </c>
      <c r="O316" s="24">
        <v>45610</v>
      </c>
      <c r="P316" t="s">
        <v>86</v>
      </c>
      <c r="Q316"/>
      <c r="R316" t="s">
        <v>60</v>
      </c>
      <c r="S316" s="25">
        <v>9224000</v>
      </c>
      <c r="T316" s="26">
        <v>116</v>
      </c>
      <c r="U316" t="s">
        <v>172</v>
      </c>
      <c r="V316" t="s">
        <v>60</v>
      </c>
      <c r="W316" s="25">
        <v>9224000</v>
      </c>
      <c r="X316" s="26">
        <v>108</v>
      </c>
      <c r="Y316" s="25">
        <v>9224000</v>
      </c>
      <c r="Z316" s="24">
        <v>45610</v>
      </c>
      <c r="AA316"/>
      <c r="AB316"/>
      <c r="AC316" s="24">
        <v>45371</v>
      </c>
      <c r="AD316" s="24">
        <v>45610</v>
      </c>
      <c r="AE316" t="s">
        <v>1306</v>
      </c>
      <c r="AF316" t="s">
        <v>1061</v>
      </c>
      <c r="AG316" t="s">
        <v>174</v>
      </c>
      <c r="AH316" s="28">
        <v>5.79E-2</v>
      </c>
      <c r="AI316" t="s">
        <v>65</v>
      </c>
      <c r="AJ316" s="24">
        <v>45492</v>
      </c>
      <c r="AK316" t="s">
        <v>172</v>
      </c>
      <c r="AL316" s="24">
        <v>45610</v>
      </c>
      <c r="AM316" t="s">
        <v>66</v>
      </c>
      <c r="AN316" t="s">
        <v>172</v>
      </c>
      <c r="AO316" t="s">
        <v>67</v>
      </c>
      <c r="AP316" t="s">
        <v>68</v>
      </c>
      <c r="AQ316" t="s">
        <v>69</v>
      </c>
      <c r="AR316" t="s">
        <v>60</v>
      </c>
      <c r="AS316" t="s">
        <v>60</v>
      </c>
      <c r="AT316" t="s">
        <v>60</v>
      </c>
      <c r="AU316" t="s">
        <v>172</v>
      </c>
    </row>
    <row r="317" spans="1:47">
      <c r="A317" t="s">
        <v>1307</v>
      </c>
      <c r="B317" s="24">
        <v>45603</v>
      </c>
      <c r="C317" t="s">
        <v>208</v>
      </c>
      <c r="D317" t="s">
        <v>1308</v>
      </c>
      <c r="E317" s="25">
        <v>5959500</v>
      </c>
      <c r="F317" s="26">
        <v>172</v>
      </c>
      <c r="G317" t="s">
        <v>60</v>
      </c>
      <c r="H317" t="s">
        <v>177</v>
      </c>
      <c r="I317" s="25">
        <v>5959500</v>
      </c>
      <c r="J317" t="s">
        <v>60</v>
      </c>
      <c r="K317" s="27"/>
      <c r="L317" t="s">
        <v>60</v>
      </c>
      <c r="M317" t="s">
        <v>60</v>
      </c>
      <c r="N317" t="s">
        <v>60</v>
      </c>
      <c r="O317" s="24">
        <v>45603</v>
      </c>
      <c r="P317" t="s">
        <v>210</v>
      </c>
      <c r="Q317"/>
      <c r="R317" t="s">
        <v>60</v>
      </c>
      <c r="S317" s="25">
        <v>5959500</v>
      </c>
      <c r="T317" s="26">
        <v>152</v>
      </c>
      <c r="U317" t="s">
        <v>177</v>
      </c>
      <c r="V317" t="s">
        <v>60</v>
      </c>
      <c r="W317" s="25">
        <v>5959500</v>
      </c>
      <c r="X317" s="26">
        <v>172</v>
      </c>
      <c r="Y317" s="25">
        <v>5959500</v>
      </c>
      <c r="Z317" s="24">
        <v>45603</v>
      </c>
      <c r="AA317"/>
      <c r="AB317"/>
      <c r="AC317" s="24">
        <v>44333</v>
      </c>
      <c r="AD317" s="24">
        <v>45603</v>
      </c>
      <c r="AE317" t="s">
        <v>1309</v>
      </c>
      <c r="AF317" t="s">
        <v>248</v>
      </c>
      <c r="AG317" t="s">
        <v>112</v>
      </c>
      <c r="AH317" s="28">
        <v>5.3699999999999998E-2</v>
      </c>
      <c r="AI317" t="s">
        <v>214</v>
      </c>
      <c r="AJ317" s="24">
        <v>45518</v>
      </c>
      <c r="AK317" t="s">
        <v>177</v>
      </c>
      <c r="AL317" s="24">
        <v>45603</v>
      </c>
      <c r="AM317" t="s">
        <v>66</v>
      </c>
      <c r="AN317" t="s">
        <v>177</v>
      </c>
      <c r="AO317" t="s">
        <v>67</v>
      </c>
      <c r="AP317" t="s">
        <v>215</v>
      </c>
      <c r="AQ317" t="s">
        <v>69</v>
      </c>
      <c r="AR317" t="s">
        <v>60</v>
      </c>
      <c r="AS317" t="s">
        <v>60</v>
      </c>
      <c r="AT317" t="s">
        <v>60</v>
      </c>
      <c r="AU317" t="s">
        <v>177</v>
      </c>
    </row>
    <row r="318" spans="1:47">
      <c r="A318" t="s">
        <v>1310</v>
      </c>
      <c r="B318" s="24">
        <v>45603</v>
      </c>
      <c r="C318" t="s">
        <v>114</v>
      </c>
      <c r="D318" t="s">
        <v>1311</v>
      </c>
      <c r="E318" s="25">
        <v>10160000</v>
      </c>
      <c r="F318" s="26">
        <v>120</v>
      </c>
      <c r="G318" t="s">
        <v>60</v>
      </c>
      <c r="H318" t="s">
        <v>85</v>
      </c>
      <c r="I318" s="25">
        <v>10160000</v>
      </c>
      <c r="J318" t="s">
        <v>60</v>
      </c>
      <c r="K318" s="27"/>
      <c r="L318" t="s">
        <v>60</v>
      </c>
      <c r="M318" t="s">
        <v>60</v>
      </c>
      <c r="N318" t="s">
        <v>60</v>
      </c>
      <c r="O318" s="24">
        <v>45603</v>
      </c>
      <c r="P318" t="s">
        <v>117</v>
      </c>
      <c r="Q318"/>
      <c r="R318" t="s">
        <v>60</v>
      </c>
      <c r="S318" s="25">
        <v>10160000</v>
      </c>
      <c r="T318" s="26">
        <v>60</v>
      </c>
      <c r="U318" t="s">
        <v>85</v>
      </c>
      <c r="V318" t="s">
        <v>60</v>
      </c>
      <c r="W318" s="25">
        <v>10160000</v>
      </c>
      <c r="X318" s="26">
        <v>120</v>
      </c>
      <c r="Y318" s="25">
        <v>10160000</v>
      </c>
      <c r="Z318" s="24">
        <v>45603</v>
      </c>
      <c r="AA318"/>
      <c r="AB318"/>
      <c r="AC318" s="24">
        <v>45455</v>
      </c>
      <c r="AD318" s="24">
        <v>45603</v>
      </c>
      <c r="AE318" t="s">
        <v>1312</v>
      </c>
      <c r="AF318" t="s">
        <v>1462</v>
      </c>
      <c r="AG318" t="s">
        <v>450</v>
      </c>
      <c r="AH318" s="28">
        <v>5.8400000000000001E-2</v>
      </c>
      <c r="AI318" t="s">
        <v>120</v>
      </c>
      <c r="AJ318" s="24">
        <v>45513</v>
      </c>
      <c r="AK318" t="s">
        <v>85</v>
      </c>
      <c r="AL318" s="24">
        <v>45603</v>
      </c>
      <c r="AM318" t="s">
        <v>66</v>
      </c>
      <c r="AN318" t="s">
        <v>85</v>
      </c>
      <c r="AO318" t="s">
        <v>67</v>
      </c>
      <c r="AP318" t="s">
        <v>121</v>
      </c>
      <c r="AQ318" t="s">
        <v>69</v>
      </c>
      <c r="AR318" t="s">
        <v>60</v>
      </c>
      <c r="AS318" t="s">
        <v>60</v>
      </c>
      <c r="AT318" t="s">
        <v>60</v>
      </c>
      <c r="AU318" t="s">
        <v>85</v>
      </c>
    </row>
    <row r="319" spans="1:47">
      <c r="A319" t="s">
        <v>1313</v>
      </c>
      <c r="B319" s="24">
        <v>45596</v>
      </c>
      <c r="C319" t="s">
        <v>58</v>
      </c>
      <c r="D319" t="s">
        <v>1314</v>
      </c>
      <c r="E319" s="25">
        <v>24047100</v>
      </c>
      <c r="F319" s="26"/>
      <c r="G319" t="s">
        <v>60</v>
      </c>
      <c r="H319" t="s">
        <v>116</v>
      </c>
      <c r="I319" s="25">
        <v>24047100</v>
      </c>
      <c r="J319" t="s">
        <v>60</v>
      </c>
      <c r="K319" s="27"/>
      <c r="L319" t="s">
        <v>60</v>
      </c>
      <c r="M319" t="s">
        <v>60</v>
      </c>
      <c r="N319" t="s">
        <v>60</v>
      </c>
      <c r="O319" s="24">
        <v>45596</v>
      </c>
      <c r="P319" t="s">
        <v>86</v>
      </c>
      <c r="Q319"/>
      <c r="R319" t="s">
        <v>60</v>
      </c>
      <c r="S319" s="25">
        <v>24047100</v>
      </c>
      <c r="T319" s="26">
        <v>93</v>
      </c>
      <c r="U319" t="s">
        <v>116</v>
      </c>
      <c r="V319" t="s">
        <v>60</v>
      </c>
      <c r="W319" s="25">
        <v>24047100</v>
      </c>
      <c r="X319" s="26"/>
      <c r="Y319" s="25">
        <v>24047100</v>
      </c>
      <c r="Z319" s="24">
        <v>45596</v>
      </c>
      <c r="AA319"/>
      <c r="AB319"/>
      <c r="AC319" s="24">
        <v>44988</v>
      </c>
      <c r="AD319" s="24">
        <v>45596</v>
      </c>
      <c r="AE319" t="s">
        <v>1315</v>
      </c>
      <c r="AF319" t="s">
        <v>1428</v>
      </c>
      <c r="AG319" t="s">
        <v>279</v>
      </c>
      <c r="AH319" s="28">
        <v>5.4199999999999998E-2</v>
      </c>
      <c r="AI319" t="s">
        <v>65</v>
      </c>
      <c r="AJ319" s="24">
        <v>45475</v>
      </c>
      <c r="AK319" t="s">
        <v>116</v>
      </c>
      <c r="AL319" s="24">
        <v>45596</v>
      </c>
      <c r="AM319" t="s">
        <v>66</v>
      </c>
      <c r="AN319" t="s">
        <v>116</v>
      </c>
      <c r="AO319" t="s">
        <v>67</v>
      </c>
      <c r="AP319" t="s">
        <v>68</v>
      </c>
      <c r="AQ319" t="s">
        <v>69</v>
      </c>
      <c r="AR319" t="s">
        <v>60</v>
      </c>
      <c r="AS319" t="s">
        <v>60</v>
      </c>
      <c r="AT319" t="s">
        <v>60</v>
      </c>
      <c r="AU319" t="s">
        <v>116</v>
      </c>
    </row>
    <row r="320" spans="1:47">
      <c r="A320" t="s">
        <v>1316</v>
      </c>
      <c r="B320" s="24">
        <v>45596</v>
      </c>
      <c r="C320" t="s">
        <v>114</v>
      </c>
      <c r="D320" t="s">
        <v>1317</v>
      </c>
      <c r="E320" s="25">
        <v>15707300</v>
      </c>
      <c r="F320" s="26">
        <v>124</v>
      </c>
      <c r="G320" t="s">
        <v>60</v>
      </c>
      <c r="H320" t="s">
        <v>72</v>
      </c>
      <c r="I320" s="25">
        <v>15707300</v>
      </c>
      <c r="J320" t="s">
        <v>60</v>
      </c>
      <c r="K320" s="27"/>
      <c r="L320" t="s">
        <v>60</v>
      </c>
      <c r="M320" t="s">
        <v>60</v>
      </c>
      <c r="N320" t="s">
        <v>60</v>
      </c>
      <c r="O320" s="24">
        <v>45596</v>
      </c>
      <c r="P320" t="s">
        <v>117</v>
      </c>
      <c r="Q320"/>
      <c r="R320" t="s">
        <v>60</v>
      </c>
      <c r="S320" s="25">
        <v>15707300</v>
      </c>
      <c r="T320" s="26">
        <v>62</v>
      </c>
      <c r="U320" t="s">
        <v>72</v>
      </c>
      <c r="V320" t="s">
        <v>60</v>
      </c>
      <c r="W320" s="25">
        <v>15707300</v>
      </c>
      <c r="X320" s="26">
        <v>124</v>
      </c>
      <c r="Y320" s="25">
        <v>15707300</v>
      </c>
      <c r="Z320" s="24">
        <v>45596</v>
      </c>
      <c r="AA320"/>
      <c r="AB320"/>
      <c r="AC320" s="24">
        <v>45379</v>
      </c>
      <c r="AD320" s="24">
        <v>45596</v>
      </c>
      <c r="AE320" t="s">
        <v>1318</v>
      </c>
      <c r="AF320" t="s">
        <v>1319</v>
      </c>
      <c r="AG320" t="s">
        <v>274</v>
      </c>
      <c r="AH320" s="28">
        <v>5.0999999999999997E-2</v>
      </c>
      <c r="AI320" t="s">
        <v>120</v>
      </c>
      <c r="AJ320" s="24">
        <v>45455</v>
      </c>
      <c r="AK320" t="s">
        <v>72</v>
      </c>
      <c r="AL320" s="24">
        <v>45596</v>
      </c>
      <c r="AM320" t="s">
        <v>66</v>
      </c>
      <c r="AN320" t="s">
        <v>72</v>
      </c>
      <c r="AO320" t="s">
        <v>67</v>
      </c>
      <c r="AP320" t="s">
        <v>121</v>
      </c>
      <c r="AQ320" t="s">
        <v>69</v>
      </c>
      <c r="AR320" t="s">
        <v>60</v>
      </c>
      <c r="AS320" t="s">
        <v>60</v>
      </c>
      <c r="AT320" t="s">
        <v>60</v>
      </c>
      <c r="AU320" t="s">
        <v>72</v>
      </c>
    </row>
    <row r="321" spans="1:47">
      <c r="A321" t="s">
        <v>1320</v>
      </c>
      <c r="B321" s="24">
        <v>45596</v>
      </c>
      <c r="C321" t="s">
        <v>208</v>
      </c>
      <c r="D321" t="s">
        <v>1321</v>
      </c>
      <c r="E321" s="25">
        <v>4400000</v>
      </c>
      <c r="F321" s="26">
        <v>80</v>
      </c>
      <c r="G321" t="s">
        <v>60</v>
      </c>
      <c r="H321" t="s">
        <v>116</v>
      </c>
      <c r="I321" s="25">
        <v>4400000</v>
      </c>
      <c r="J321" t="s">
        <v>60</v>
      </c>
      <c r="K321" s="27"/>
      <c r="L321" t="s">
        <v>60</v>
      </c>
      <c r="M321" t="s">
        <v>60</v>
      </c>
      <c r="N321" t="s">
        <v>60</v>
      </c>
      <c r="O321" s="24">
        <v>45596</v>
      </c>
      <c r="P321" t="s">
        <v>210</v>
      </c>
      <c r="Q321"/>
      <c r="R321" t="s">
        <v>60</v>
      </c>
      <c r="S321" s="25">
        <v>4400000</v>
      </c>
      <c r="T321" s="26">
        <v>40</v>
      </c>
      <c r="U321" t="s">
        <v>116</v>
      </c>
      <c r="V321" t="s">
        <v>60</v>
      </c>
      <c r="W321" s="25">
        <v>4400000</v>
      </c>
      <c r="X321" s="26">
        <v>80</v>
      </c>
      <c r="Y321" s="25">
        <v>4400000</v>
      </c>
      <c r="Z321" s="24">
        <v>45596</v>
      </c>
      <c r="AA321"/>
      <c r="AB321"/>
      <c r="AC321" s="24">
        <v>45441</v>
      </c>
      <c r="AD321" s="24">
        <v>45596</v>
      </c>
      <c r="AE321" t="s">
        <v>1322</v>
      </c>
      <c r="AF321" t="s">
        <v>1323</v>
      </c>
      <c r="AG321" t="s">
        <v>274</v>
      </c>
      <c r="AH321" s="28">
        <v>5.3499999999999999E-2</v>
      </c>
      <c r="AI321" t="s">
        <v>214</v>
      </c>
      <c r="AJ321" s="24">
        <v>45503</v>
      </c>
      <c r="AK321" t="s">
        <v>116</v>
      </c>
      <c r="AL321" s="24">
        <v>45596</v>
      </c>
      <c r="AM321" t="s">
        <v>66</v>
      </c>
      <c r="AN321" t="s">
        <v>116</v>
      </c>
      <c r="AO321" t="s">
        <v>67</v>
      </c>
      <c r="AP321" t="s">
        <v>215</v>
      </c>
      <c r="AQ321" t="s">
        <v>69</v>
      </c>
      <c r="AR321" t="s">
        <v>60</v>
      </c>
      <c r="AS321" t="s">
        <v>60</v>
      </c>
      <c r="AT321" t="s">
        <v>60</v>
      </c>
      <c r="AU321" t="s">
        <v>116</v>
      </c>
    </row>
    <row r="322" spans="1:47">
      <c r="A322" t="s">
        <v>1324</v>
      </c>
      <c r="B322" s="24">
        <v>45596</v>
      </c>
      <c r="C322" t="s">
        <v>114</v>
      </c>
      <c r="D322" t="s">
        <v>1325</v>
      </c>
      <c r="E322" s="25">
        <v>25360000</v>
      </c>
      <c r="F322" s="26">
        <v>160</v>
      </c>
      <c r="G322" t="s">
        <v>60</v>
      </c>
      <c r="H322" t="s">
        <v>461</v>
      </c>
      <c r="I322" s="25">
        <v>25360000</v>
      </c>
      <c r="J322" t="s">
        <v>60</v>
      </c>
      <c r="K322" s="27"/>
      <c r="L322" t="s">
        <v>60</v>
      </c>
      <c r="M322" t="s">
        <v>60</v>
      </c>
      <c r="N322" t="s">
        <v>60</v>
      </c>
      <c r="O322" s="24">
        <v>45596</v>
      </c>
      <c r="P322" t="s">
        <v>117</v>
      </c>
      <c r="Q322"/>
      <c r="R322" t="s">
        <v>60</v>
      </c>
      <c r="S322" s="25">
        <v>25360000</v>
      </c>
      <c r="T322" s="26">
        <v>80</v>
      </c>
      <c r="U322" t="s">
        <v>461</v>
      </c>
      <c r="V322" t="s">
        <v>60</v>
      </c>
      <c r="W322" s="25">
        <v>25360000</v>
      </c>
      <c r="X322" s="26">
        <v>160</v>
      </c>
      <c r="Y322" s="25">
        <v>25360000</v>
      </c>
      <c r="Z322" s="24">
        <v>45596</v>
      </c>
      <c r="AA322"/>
      <c r="AB322"/>
      <c r="AC322" s="24">
        <v>45475</v>
      </c>
      <c r="AD322" s="24">
        <v>45596</v>
      </c>
      <c r="AE322" t="s">
        <v>1326</v>
      </c>
      <c r="AF322" t="s">
        <v>1327</v>
      </c>
      <c r="AG322" t="s">
        <v>450</v>
      </c>
      <c r="AH322" s="28">
        <v>5.2499999999999998E-2</v>
      </c>
      <c r="AI322" t="s">
        <v>120</v>
      </c>
      <c r="AJ322" s="24">
        <v>45545</v>
      </c>
      <c r="AK322" t="s">
        <v>461</v>
      </c>
      <c r="AL322" s="24">
        <v>45596</v>
      </c>
      <c r="AM322" t="s">
        <v>66</v>
      </c>
      <c r="AN322" t="s">
        <v>461</v>
      </c>
      <c r="AO322" t="s">
        <v>67</v>
      </c>
      <c r="AP322" t="s">
        <v>121</v>
      </c>
      <c r="AQ322" t="s">
        <v>69</v>
      </c>
      <c r="AR322" t="s">
        <v>60</v>
      </c>
      <c r="AS322" t="s">
        <v>60</v>
      </c>
      <c r="AT322" t="s">
        <v>60</v>
      </c>
      <c r="AU322" t="s">
        <v>461</v>
      </c>
    </row>
    <row r="323" spans="1:47">
      <c r="A323" t="s">
        <v>1328</v>
      </c>
      <c r="B323" s="24">
        <v>45595</v>
      </c>
      <c r="C323" t="s">
        <v>58</v>
      </c>
      <c r="D323" t="s">
        <v>1329</v>
      </c>
      <c r="E323" s="25">
        <v>26891200</v>
      </c>
      <c r="F323" s="26"/>
      <c r="G323" t="s">
        <v>60</v>
      </c>
      <c r="H323" t="s">
        <v>139</v>
      </c>
      <c r="I323" s="25">
        <v>26891200</v>
      </c>
      <c r="J323" t="s">
        <v>60</v>
      </c>
      <c r="K323" s="27"/>
      <c r="L323" t="s">
        <v>60</v>
      </c>
      <c r="M323" t="s">
        <v>60</v>
      </c>
      <c r="N323" t="s">
        <v>60</v>
      </c>
      <c r="O323" s="24">
        <v>45595</v>
      </c>
      <c r="P323" t="s">
        <v>86</v>
      </c>
      <c r="Q323"/>
      <c r="R323" t="s">
        <v>60</v>
      </c>
      <c r="S323" s="25">
        <v>26891200</v>
      </c>
      <c r="T323" s="26">
        <v>67</v>
      </c>
      <c r="U323" t="s">
        <v>139</v>
      </c>
      <c r="V323" t="s">
        <v>60</v>
      </c>
      <c r="W323" s="25">
        <v>26891200</v>
      </c>
      <c r="X323" s="26"/>
      <c r="Y323" s="25">
        <v>26891200</v>
      </c>
      <c r="Z323" s="24">
        <v>45595</v>
      </c>
      <c r="AA323"/>
      <c r="AB323"/>
      <c r="AC323" s="24">
        <v>45322</v>
      </c>
      <c r="AD323" s="24">
        <v>45595</v>
      </c>
      <c r="AE323" t="s">
        <v>1330</v>
      </c>
      <c r="AF323" t="s">
        <v>1463</v>
      </c>
      <c r="AG323" t="s">
        <v>279</v>
      </c>
      <c r="AH323" s="28">
        <v>5.6100000000000004E-2</v>
      </c>
      <c r="AI323" t="s">
        <v>65</v>
      </c>
      <c r="AJ323" s="24">
        <v>45531</v>
      </c>
      <c r="AK323" t="s">
        <v>139</v>
      </c>
      <c r="AL323" s="24">
        <v>45595</v>
      </c>
      <c r="AM323" t="s">
        <v>66</v>
      </c>
      <c r="AN323" t="s">
        <v>139</v>
      </c>
      <c r="AO323" t="s">
        <v>67</v>
      </c>
      <c r="AP323" t="s">
        <v>68</v>
      </c>
      <c r="AQ323" t="s">
        <v>69</v>
      </c>
      <c r="AR323" t="s">
        <v>60</v>
      </c>
      <c r="AS323" t="s">
        <v>60</v>
      </c>
      <c r="AT323" t="s">
        <v>60</v>
      </c>
      <c r="AU323" t="s">
        <v>139</v>
      </c>
    </row>
    <row r="324" spans="1:47">
      <c r="A324" t="s">
        <v>1331</v>
      </c>
      <c r="B324" s="24">
        <v>45594</v>
      </c>
      <c r="C324" t="s">
        <v>58</v>
      </c>
      <c r="D324" t="s">
        <v>1332</v>
      </c>
      <c r="E324" s="25">
        <v>12960000</v>
      </c>
      <c r="F324" s="26"/>
      <c r="G324" t="s">
        <v>60</v>
      </c>
      <c r="H324" t="s">
        <v>295</v>
      </c>
      <c r="I324" s="25">
        <v>12960000</v>
      </c>
      <c r="J324" t="s">
        <v>60</v>
      </c>
      <c r="K324" s="27"/>
      <c r="L324" t="s">
        <v>60</v>
      </c>
      <c r="M324" t="s">
        <v>60</v>
      </c>
      <c r="N324" t="s">
        <v>60</v>
      </c>
      <c r="O324" s="24">
        <v>45594</v>
      </c>
      <c r="P324" t="s">
        <v>86</v>
      </c>
      <c r="Q324"/>
      <c r="R324" t="s">
        <v>60</v>
      </c>
      <c r="S324" s="25">
        <v>12960000</v>
      </c>
      <c r="T324" s="26">
        <v>35</v>
      </c>
      <c r="U324" t="s">
        <v>295</v>
      </c>
      <c r="V324" t="s">
        <v>60</v>
      </c>
      <c r="W324" s="25">
        <v>12960000</v>
      </c>
      <c r="X324" s="26"/>
      <c r="Y324" s="25">
        <v>12960000</v>
      </c>
      <c r="Z324" s="24">
        <v>45594</v>
      </c>
      <c r="AA324"/>
      <c r="AB324"/>
      <c r="AC324" s="24">
        <v>45406</v>
      </c>
      <c r="AD324" s="24">
        <v>45594</v>
      </c>
      <c r="AE324" t="s">
        <v>1333</v>
      </c>
      <c r="AF324" t="s">
        <v>1334</v>
      </c>
      <c r="AG324" t="s">
        <v>891</v>
      </c>
      <c r="AH324" s="28">
        <v>5.2300000000000006E-2</v>
      </c>
      <c r="AI324" t="s">
        <v>65</v>
      </c>
      <c r="AJ324" s="24">
        <v>45475</v>
      </c>
      <c r="AK324" t="s">
        <v>295</v>
      </c>
      <c r="AL324" s="24">
        <v>45594</v>
      </c>
      <c r="AM324" t="s">
        <v>66</v>
      </c>
      <c r="AN324" t="s">
        <v>295</v>
      </c>
      <c r="AO324" t="s">
        <v>67</v>
      </c>
      <c r="AP324" t="s">
        <v>68</v>
      </c>
      <c r="AQ324" t="s">
        <v>69</v>
      </c>
      <c r="AR324" t="s">
        <v>60</v>
      </c>
      <c r="AS324" t="s">
        <v>60</v>
      </c>
      <c r="AT324" t="s">
        <v>60</v>
      </c>
      <c r="AU324" t="s">
        <v>295</v>
      </c>
    </row>
    <row r="325" spans="1:47">
      <c r="A325" t="s">
        <v>1335</v>
      </c>
      <c r="B325" s="24">
        <v>45594</v>
      </c>
      <c r="C325" t="s">
        <v>58</v>
      </c>
      <c r="D325" t="s">
        <v>1336</v>
      </c>
      <c r="E325" s="25">
        <v>15440000</v>
      </c>
      <c r="F325" s="26"/>
      <c r="G325" t="s">
        <v>60</v>
      </c>
      <c r="H325" t="s">
        <v>295</v>
      </c>
      <c r="I325" s="25">
        <v>15440000</v>
      </c>
      <c r="J325" t="s">
        <v>60</v>
      </c>
      <c r="K325" s="27"/>
      <c r="L325" t="s">
        <v>60</v>
      </c>
      <c r="M325" t="s">
        <v>60</v>
      </c>
      <c r="N325" t="s">
        <v>60</v>
      </c>
      <c r="O325" s="24">
        <v>45594</v>
      </c>
      <c r="P325" t="s">
        <v>86</v>
      </c>
      <c r="Q325"/>
      <c r="R325" t="s">
        <v>60</v>
      </c>
      <c r="S325" s="25">
        <v>15440000</v>
      </c>
      <c r="T325" s="26">
        <v>70</v>
      </c>
      <c r="U325" t="s">
        <v>295</v>
      </c>
      <c r="V325" t="s">
        <v>60</v>
      </c>
      <c r="W325" s="25">
        <v>15440000</v>
      </c>
      <c r="X325" s="26"/>
      <c r="Y325" s="25">
        <v>15440000</v>
      </c>
      <c r="Z325" s="24">
        <v>45594</v>
      </c>
      <c r="AA325"/>
      <c r="AB325"/>
      <c r="AC325" s="24">
        <v>45299</v>
      </c>
      <c r="AD325" s="24">
        <v>45594</v>
      </c>
      <c r="AE325" t="s">
        <v>1337</v>
      </c>
      <c r="AF325" t="s">
        <v>1338</v>
      </c>
      <c r="AG325" t="s">
        <v>891</v>
      </c>
      <c r="AH325" s="28">
        <v>5.2300000000000006E-2</v>
      </c>
      <c r="AI325" t="s">
        <v>65</v>
      </c>
      <c r="AJ325" s="24">
        <v>45386</v>
      </c>
      <c r="AK325" t="s">
        <v>295</v>
      </c>
      <c r="AL325" s="24">
        <v>45594</v>
      </c>
      <c r="AM325" t="s">
        <v>66</v>
      </c>
      <c r="AN325" t="s">
        <v>295</v>
      </c>
      <c r="AO325" t="s">
        <v>67</v>
      </c>
      <c r="AP325" t="s">
        <v>68</v>
      </c>
      <c r="AQ325" t="s">
        <v>69</v>
      </c>
      <c r="AR325" t="s">
        <v>60</v>
      </c>
      <c r="AS325" t="s">
        <v>60</v>
      </c>
      <c r="AT325" t="s">
        <v>60</v>
      </c>
      <c r="AU325" t="s">
        <v>295</v>
      </c>
    </row>
    <row r="326" spans="1:47">
      <c r="A326" t="s">
        <v>1339</v>
      </c>
      <c r="B326" s="24">
        <v>45594</v>
      </c>
      <c r="C326" t="s">
        <v>58</v>
      </c>
      <c r="D326" t="s">
        <v>1340</v>
      </c>
      <c r="E326" s="25">
        <v>5440000</v>
      </c>
      <c r="F326" s="26"/>
      <c r="G326" t="s">
        <v>60</v>
      </c>
      <c r="H326" t="s">
        <v>295</v>
      </c>
      <c r="I326" s="25">
        <v>5440000</v>
      </c>
      <c r="J326" t="s">
        <v>60</v>
      </c>
      <c r="K326" s="27"/>
      <c r="L326" t="s">
        <v>60</v>
      </c>
      <c r="M326" t="s">
        <v>60</v>
      </c>
      <c r="N326" t="s">
        <v>60</v>
      </c>
      <c r="O326" s="24">
        <v>45594</v>
      </c>
      <c r="P326" t="s">
        <v>86</v>
      </c>
      <c r="Q326"/>
      <c r="R326" t="s">
        <v>60</v>
      </c>
      <c r="S326" s="25">
        <v>5440000</v>
      </c>
      <c r="T326" s="26">
        <v>31</v>
      </c>
      <c r="U326" t="s">
        <v>295</v>
      </c>
      <c r="V326" t="s">
        <v>60</v>
      </c>
      <c r="W326" s="25">
        <v>5440000</v>
      </c>
      <c r="X326" s="26"/>
      <c r="Y326" s="25">
        <v>5440000</v>
      </c>
      <c r="Z326" s="24">
        <v>45594</v>
      </c>
      <c r="AA326"/>
      <c r="AB326"/>
      <c r="AC326" s="24">
        <v>45456</v>
      </c>
      <c r="AD326" s="24">
        <v>45594</v>
      </c>
      <c r="AE326" t="s">
        <v>1341</v>
      </c>
      <c r="AF326" t="s">
        <v>1342</v>
      </c>
      <c r="AG326" t="s">
        <v>891</v>
      </c>
      <c r="AH326" s="28">
        <v>5.2300000000000006E-2</v>
      </c>
      <c r="AI326" t="s">
        <v>65</v>
      </c>
      <c r="AJ326" s="24">
        <v>45503</v>
      </c>
      <c r="AK326" t="s">
        <v>295</v>
      </c>
      <c r="AL326" s="24">
        <v>45594</v>
      </c>
      <c r="AM326" t="s">
        <v>66</v>
      </c>
      <c r="AN326" t="s">
        <v>295</v>
      </c>
      <c r="AO326" t="s">
        <v>67</v>
      </c>
      <c r="AP326" t="s">
        <v>68</v>
      </c>
      <c r="AQ326" t="s">
        <v>69</v>
      </c>
      <c r="AR326" t="s">
        <v>60</v>
      </c>
      <c r="AS326" t="s">
        <v>60</v>
      </c>
      <c r="AT326" t="s">
        <v>60</v>
      </c>
      <c r="AU326" t="s">
        <v>295</v>
      </c>
    </row>
    <row r="327" spans="1:47">
      <c r="A327" t="s">
        <v>1343</v>
      </c>
      <c r="B327" s="24">
        <v>45594</v>
      </c>
      <c r="C327" t="s">
        <v>58</v>
      </c>
      <c r="D327" t="s">
        <v>1344</v>
      </c>
      <c r="E327" s="25">
        <v>14240000</v>
      </c>
      <c r="F327" s="26"/>
      <c r="G327" t="s">
        <v>60</v>
      </c>
      <c r="H327" t="s">
        <v>295</v>
      </c>
      <c r="I327" s="25">
        <v>14240000</v>
      </c>
      <c r="J327" t="s">
        <v>60</v>
      </c>
      <c r="K327" s="27"/>
      <c r="L327" t="s">
        <v>60</v>
      </c>
      <c r="M327" t="s">
        <v>60</v>
      </c>
      <c r="N327" t="s">
        <v>60</v>
      </c>
      <c r="O327" s="24">
        <v>45594</v>
      </c>
      <c r="P327" t="s">
        <v>86</v>
      </c>
      <c r="Q327"/>
      <c r="R327" t="s">
        <v>60</v>
      </c>
      <c r="S327" s="25">
        <v>14240000</v>
      </c>
      <c r="T327" s="26">
        <v>61</v>
      </c>
      <c r="U327" t="s">
        <v>295</v>
      </c>
      <c r="V327" t="s">
        <v>60</v>
      </c>
      <c r="W327" s="25">
        <v>14240000</v>
      </c>
      <c r="X327" s="26"/>
      <c r="Y327" s="25">
        <v>14240000</v>
      </c>
      <c r="Z327" s="24">
        <v>45594</v>
      </c>
      <c r="AA327"/>
      <c r="AB327"/>
      <c r="AC327" s="24">
        <v>45383</v>
      </c>
      <c r="AD327" s="24">
        <v>45594</v>
      </c>
      <c r="AE327" t="s">
        <v>1345</v>
      </c>
      <c r="AF327" t="s">
        <v>1346</v>
      </c>
      <c r="AG327" t="s">
        <v>891</v>
      </c>
      <c r="AH327" s="28">
        <v>5.2300000000000006E-2</v>
      </c>
      <c r="AI327" t="s">
        <v>65</v>
      </c>
      <c r="AJ327" s="24">
        <v>45454</v>
      </c>
      <c r="AK327" t="s">
        <v>295</v>
      </c>
      <c r="AL327" s="24">
        <v>45594</v>
      </c>
      <c r="AM327" t="s">
        <v>66</v>
      </c>
      <c r="AN327" t="s">
        <v>295</v>
      </c>
      <c r="AO327" t="s">
        <v>67</v>
      </c>
      <c r="AP327" t="s">
        <v>68</v>
      </c>
      <c r="AQ327" t="s">
        <v>69</v>
      </c>
      <c r="AR327" t="s">
        <v>60</v>
      </c>
      <c r="AS327" t="s">
        <v>60</v>
      </c>
      <c r="AT327" t="s">
        <v>60</v>
      </c>
      <c r="AU327" t="s">
        <v>295</v>
      </c>
    </row>
    <row r="328" spans="1:47">
      <c r="A328" t="s">
        <v>1347</v>
      </c>
      <c r="B328" s="24">
        <v>45594</v>
      </c>
      <c r="C328" t="s">
        <v>58</v>
      </c>
      <c r="D328" t="s">
        <v>1348</v>
      </c>
      <c r="E328" s="25">
        <v>21100000</v>
      </c>
      <c r="F328" s="26"/>
      <c r="G328" t="s">
        <v>60</v>
      </c>
      <c r="H328" t="s">
        <v>295</v>
      </c>
      <c r="I328" s="25">
        <v>21100000</v>
      </c>
      <c r="J328" t="s">
        <v>60</v>
      </c>
      <c r="K328" s="27"/>
      <c r="L328" t="s">
        <v>60</v>
      </c>
      <c r="M328" t="s">
        <v>60</v>
      </c>
      <c r="N328" t="s">
        <v>60</v>
      </c>
      <c r="O328" s="24">
        <v>45594</v>
      </c>
      <c r="P328" t="s">
        <v>86</v>
      </c>
      <c r="Q328"/>
      <c r="R328" t="s">
        <v>60</v>
      </c>
      <c r="S328" s="25">
        <v>21100000</v>
      </c>
      <c r="T328" s="26">
        <v>68</v>
      </c>
      <c r="U328" t="s">
        <v>295</v>
      </c>
      <c r="V328" t="s">
        <v>60</v>
      </c>
      <c r="W328" s="25">
        <v>21100000</v>
      </c>
      <c r="X328" s="26"/>
      <c r="Y328" s="25">
        <v>21100000</v>
      </c>
      <c r="Z328" s="24">
        <v>45594</v>
      </c>
      <c r="AA328"/>
      <c r="AB328"/>
      <c r="AC328" s="24">
        <v>45315</v>
      </c>
      <c r="AD328" s="24">
        <v>45594</v>
      </c>
      <c r="AE328" t="s">
        <v>1349</v>
      </c>
      <c r="AF328" t="s">
        <v>1350</v>
      </c>
      <c r="AG328" t="s">
        <v>891</v>
      </c>
      <c r="AH328" s="28">
        <v>5.2300000000000006E-2</v>
      </c>
      <c r="AI328" t="s">
        <v>65</v>
      </c>
      <c r="AJ328" s="24">
        <v>45370</v>
      </c>
      <c r="AK328" t="s">
        <v>295</v>
      </c>
      <c r="AL328" s="24">
        <v>45594</v>
      </c>
      <c r="AM328" t="s">
        <v>66</v>
      </c>
      <c r="AN328" t="s">
        <v>295</v>
      </c>
      <c r="AO328" t="s">
        <v>67</v>
      </c>
      <c r="AP328" t="s">
        <v>68</v>
      </c>
      <c r="AQ328" t="s">
        <v>69</v>
      </c>
      <c r="AR328" t="s">
        <v>60</v>
      </c>
      <c r="AS328" t="s">
        <v>60</v>
      </c>
      <c r="AT328" t="s">
        <v>60</v>
      </c>
      <c r="AU328" t="s">
        <v>295</v>
      </c>
    </row>
    <row r="329" spans="1:47">
      <c r="A329" t="s">
        <v>1351</v>
      </c>
      <c r="B329" s="24">
        <v>45594</v>
      </c>
      <c r="C329" t="s">
        <v>58</v>
      </c>
      <c r="D329" t="s">
        <v>1352</v>
      </c>
      <c r="E329" s="25">
        <v>19320000</v>
      </c>
      <c r="F329" s="26"/>
      <c r="G329" t="s">
        <v>60</v>
      </c>
      <c r="H329" t="s">
        <v>295</v>
      </c>
      <c r="I329" s="25">
        <v>19320000</v>
      </c>
      <c r="J329" t="s">
        <v>60</v>
      </c>
      <c r="K329" s="27"/>
      <c r="L329" t="s">
        <v>60</v>
      </c>
      <c r="M329" t="s">
        <v>60</v>
      </c>
      <c r="N329" t="s">
        <v>60</v>
      </c>
      <c r="O329" s="24">
        <v>45594</v>
      </c>
      <c r="P329" t="s">
        <v>86</v>
      </c>
      <c r="Q329"/>
      <c r="R329" t="s">
        <v>60</v>
      </c>
      <c r="S329" s="25">
        <v>19320000</v>
      </c>
      <c r="T329" s="26">
        <v>65</v>
      </c>
      <c r="U329" t="s">
        <v>295</v>
      </c>
      <c r="V329" t="s">
        <v>60</v>
      </c>
      <c r="W329" s="25">
        <v>19320000</v>
      </c>
      <c r="X329" s="26"/>
      <c r="Y329" s="25">
        <v>19320000</v>
      </c>
      <c r="Z329" s="24">
        <v>45594</v>
      </c>
      <c r="AA329"/>
      <c r="AB329"/>
      <c r="AC329" s="24">
        <v>45321</v>
      </c>
      <c r="AD329" s="24">
        <v>45594</v>
      </c>
      <c r="AE329" t="s">
        <v>1353</v>
      </c>
      <c r="AF329" t="s">
        <v>1354</v>
      </c>
      <c r="AG329" t="s">
        <v>891</v>
      </c>
      <c r="AH329" s="28">
        <v>5.2300000000000006E-2</v>
      </c>
      <c r="AI329" t="s">
        <v>65</v>
      </c>
      <c r="AJ329" s="24">
        <v>45454</v>
      </c>
      <c r="AK329" t="s">
        <v>295</v>
      </c>
      <c r="AL329" s="24">
        <v>45594</v>
      </c>
      <c r="AM329" t="s">
        <v>66</v>
      </c>
      <c r="AN329" t="s">
        <v>295</v>
      </c>
      <c r="AO329" t="s">
        <v>67</v>
      </c>
      <c r="AP329" t="s">
        <v>68</v>
      </c>
      <c r="AQ329" t="s">
        <v>69</v>
      </c>
      <c r="AR329" t="s">
        <v>60</v>
      </c>
      <c r="AS329" t="s">
        <v>60</v>
      </c>
      <c r="AT329" t="s">
        <v>60</v>
      </c>
      <c r="AU329" t="s">
        <v>295</v>
      </c>
    </row>
    <row r="330" spans="1:47">
      <c r="A330" t="s">
        <v>1355</v>
      </c>
      <c r="B330" s="24">
        <v>45594</v>
      </c>
      <c r="C330" t="s">
        <v>58</v>
      </c>
      <c r="D330" t="s">
        <v>1356</v>
      </c>
      <c r="E330" s="25">
        <v>15280000</v>
      </c>
      <c r="F330" s="26"/>
      <c r="G330" t="s">
        <v>60</v>
      </c>
      <c r="H330" t="s">
        <v>295</v>
      </c>
      <c r="I330" s="25">
        <v>15280000</v>
      </c>
      <c r="J330" t="s">
        <v>60</v>
      </c>
      <c r="K330" s="27"/>
      <c r="L330" t="s">
        <v>60</v>
      </c>
      <c r="M330" t="s">
        <v>60</v>
      </c>
      <c r="N330" t="s">
        <v>60</v>
      </c>
      <c r="O330" s="24">
        <v>45594</v>
      </c>
      <c r="P330" t="s">
        <v>86</v>
      </c>
      <c r="Q330"/>
      <c r="R330" t="s">
        <v>60</v>
      </c>
      <c r="S330" s="25">
        <v>15280000</v>
      </c>
      <c r="T330" s="26">
        <v>46</v>
      </c>
      <c r="U330" t="s">
        <v>295</v>
      </c>
      <c r="V330" t="s">
        <v>60</v>
      </c>
      <c r="W330" s="25">
        <v>15280000</v>
      </c>
      <c r="X330" s="26"/>
      <c r="Y330" s="25">
        <v>15280000</v>
      </c>
      <c r="Z330" s="24">
        <v>45594</v>
      </c>
      <c r="AA330"/>
      <c r="AB330"/>
      <c r="AC330" s="24">
        <v>45252</v>
      </c>
      <c r="AD330" s="24">
        <v>45594</v>
      </c>
      <c r="AE330" t="s">
        <v>1357</v>
      </c>
      <c r="AF330" t="s">
        <v>1358</v>
      </c>
      <c r="AG330" t="s">
        <v>891</v>
      </c>
      <c r="AH330" s="28">
        <v>5.2300000000000006E-2</v>
      </c>
      <c r="AI330" t="s">
        <v>65</v>
      </c>
      <c r="AJ330" s="24">
        <v>45498</v>
      </c>
      <c r="AK330" t="s">
        <v>295</v>
      </c>
      <c r="AL330" s="24">
        <v>45594</v>
      </c>
      <c r="AM330" t="s">
        <v>66</v>
      </c>
      <c r="AN330" t="s">
        <v>295</v>
      </c>
      <c r="AO330" t="s">
        <v>67</v>
      </c>
      <c r="AP330" t="s">
        <v>68</v>
      </c>
      <c r="AQ330" t="s">
        <v>69</v>
      </c>
      <c r="AR330" t="s">
        <v>60</v>
      </c>
      <c r="AS330" t="s">
        <v>60</v>
      </c>
      <c r="AT330" t="s">
        <v>60</v>
      </c>
      <c r="AU330" t="s">
        <v>295</v>
      </c>
    </row>
    <row r="331" spans="1:47">
      <c r="A331" t="s">
        <v>1359</v>
      </c>
      <c r="B331" s="24">
        <v>45594</v>
      </c>
      <c r="C331" t="s">
        <v>58</v>
      </c>
      <c r="D331" t="s">
        <v>1360</v>
      </c>
      <c r="E331" s="25">
        <v>7600000</v>
      </c>
      <c r="F331" s="26"/>
      <c r="G331" t="s">
        <v>60</v>
      </c>
      <c r="H331" t="s">
        <v>295</v>
      </c>
      <c r="I331" s="25">
        <v>7600000</v>
      </c>
      <c r="J331" t="s">
        <v>60</v>
      </c>
      <c r="K331" s="27"/>
      <c r="L331" t="s">
        <v>60</v>
      </c>
      <c r="M331" t="s">
        <v>60</v>
      </c>
      <c r="N331" t="s">
        <v>60</v>
      </c>
      <c r="O331" s="24">
        <v>45594</v>
      </c>
      <c r="P331" t="s">
        <v>86</v>
      </c>
      <c r="Q331"/>
      <c r="R331" t="s">
        <v>60</v>
      </c>
      <c r="S331" s="25">
        <v>7600000</v>
      </c>
      <c r="T331" s="26">
        <v>29</v>
      </c>
      <c r="U331" t="s">
        <v>295</v>
      </c>
      <c r="V331" t="s">
        <v>60</v>
      </c>
      <c r="W331" s="25">
        <v>7600000</v>
      </c>
      <c r="X331" s="26"/>
      <c r="Y331" s="25">
        <v>7600000</v>
      </c>
      <c r="Z331" s="24">
        <v>45594</v>
      </c>
      <c r="AA331"/>
      <c r="AB331"/>
      <c r="AC331" s="24">
        <v>45447</v>
      </c>
      <c r="AD331" s="24">
        <v>45594</v>
      </c>
      <c r="AE331" t="s">
        <v>1361</v>
      </c>
      <c r="AF331" t="s">
        <v>1334</v>
      </c>
      <c r="AG331" t="s">
        <v>891</v>
      </c>
      <c r="AH331" s="28">
        <v>5.2300000000000006E-2</v>
      </c>
      <c r="AI331" t="s">
        <v>65</v>
      </c>
      <c r="AJ331" s="24">
        <v>45498</v>
      </c>
      <c r="AK331" t="s">
        <v>295</v>
      </c>
      <c r="AL331" s="24">
        <v>45594</v>
      </c>
      <c r="AM331" t="s">
        <v>66</v>
      </c>
      <c r="AN331" t="s">
        <v>295</v>
      </c>
      <c r="AO331" t="s">
        <v>67</v>
      </c>
      <c r="AP331" t="s">
        <v>68</v>
      </c>
      <c r="AQ331" t="s">
        <v>69</v>
      </c>
      <c r="AR331" t="s">
        <v>60</v>
      </c>
      <c r="AS331" t="s">
        <v>60</v>
      </c>
      <c r="AT331" t="s">
        <v>60</v>
      </c>
      <c r="AU331" t="s">
        <v>295</v>
      </c>
    </row>
    <row r="332" spans="1:47">
      <c r="A332" t="s">
        <v>1362</v>
      </c>
      <c r="B332" s="24">
        <v>45594</v>
      </c>
      <c r="C332" t="s">
        <v>58</v>
      </c>
      <c r="D332" t="s">
        <v>1363</v>
      </c>
      <c r="E332" s="25">
        <v>5600000</v>
      </c>
      <c r="F332" s="26"/>
      <c r="G332" t="s">
        <v>60</v>
      </c>
      <c r="H332" t="s">
        <v>295</v>
      </c>
      <c r="I332" s="25">
        <v>5600000</v>
      </c>
      <c r="J332" t="s">
        <v>60</v>
      </c>
      <c r="K332" s="27"/>
      <c r="L332" t="s">
        <v>60</v>
      </c>
      <c r="M332" t="s">
        <v>60</v>
      </c>
      <c r="N332" t="s">
        <v>60</v>
      </c>
      <c r="O332" s="24">
        <v>45594</v>
      </c>
      <c r="P332" t="s">
        <v>86</v>
      </c>
      <c r="Q332"/>
      <c r="R332" t="s">
        <v>60</v>
      </c>
      <c r="S332" s="25">
        <v>5600000</v>
      </c>
      <c r="T332" s="26">
        <v>24</v>
      </c>
      <c r="U332" t="s">
        <v>295</v>
      </c>
      <c r="V332" t="s">
        <v>60</v>
      </c>
      <c r="W332" s="25">
        <v>5600000</v>
      </c>
      <c r="X332" s="26"/>
      <c r="Y332" s="25">
        <v>5600000</v>
      </c>
      <c r="Z332" s="24">
        <v>45594</v>
      </c>
      <c r="AA332"/>
      <c r="AB332"/>
      <c r="AC332" s="24">
        <v>45348</v>
      </c>
      <c r="AD332" s="24">
        <v>45594</v>
      </c>
      <c r="AE332" t="s">
        <v>1364</v>
      </c>
      <c r="AF332" t="s">
        <v>1437</v>
      </c>
      <c r="AG332" t="s">
        <v>891</v>
      </c>
      <c r="AH332" s="28">
        <v>5.2300000000000006E-2</v>
      </c>
      <c r="AI332" t="s">
        <v>65</v>
      </c>
      <c r="AJ332" s="24">
        <v>45399</v>
      </c>
      <c r="AK332" t="s">
        <v>295</v>
      </c>
      <c r="AL332" s="24">
        <v>45594</v>
      </c>
      <c r="AM332" t="s">
        <v>66</v>
      </c>
      <c r="AN332" t="s">
        <v>295</v>
      </c>
      <c r="AO332" t="s">
        <v>67</v>
      </c>
      <c r="AP332" t="s">
        <v>68</v>
      </c>
      <c r="AQ332" t="s">
        <v>69</v>
      </c>
      <c r="AR332" t="s">
        <v>60</v>
      </c>
      <c r="AS332" t="s">
        <v>60</v>
      </c>
      <c r="AT332" t="s">
        <v>60</v>
      </c>
      <c r="AU332" t="s">
        <v>295</v>
      </c>
    </row>
    <row r="333" spans="1:47">
      <c r="A333" t="s">
        <v>1365</v>
      </c>
      <c r="B333" s="24">
        <v>45594</v>
      </c>
      <c r="C333" t="s">
        <v>58</v>
      </c>
      <c r="D333" t="s">
        <v>1366</v>
      </c>
      <c r="E333" s="25">
        <v>29760000</v>
      </c>
      <c r="F333" s="26"/>
      <c r="G333" t="s">
        <v>60</v>
      </c>
      <c r="H333" t="s">
        <v>116</v>
      </c>
      <c r="I333" s="25">
        <v>29760000</v>
      </c>
      <c r="J333" t="s">
        <v>60</v>
      </c>
      <c r="K333" s="27"/>
      <c r="L333" t="s">
        <v>60</v>
      </c>
      <c r="M333" t="s">
        <v>60</v>
      </c>
      <c r="N333" t="s">
        <v>60</v>
      </c>
      <c r="O333" s="24">
        <v>45594</v>
      </c>
      <c r="P333" t="s">
        <v>86</v>
      </c>
      <c r="Q333"/>
      <c r="R333" t="s">
        <v>60</v>
      </c>
      <c r="S333" s="25">
        <v>29760000</v>
      </c>
      <c r="T333" s="26">
        <v>81</v>
      </c>
      <c r="U333" t="s">
        <v>116</v>
      </c>
      <c r="V333" t="s">
        <v>60</v>
      </c>
      <c r="W333" s="25">
        <v>29760000</v>
      </c>
      <c r="X333" s="26"/>
      <c r="Y333" s="25">
        <v>29760000</v>
      </c>
      <c r="Z333" s="24">
        <v>45594</v>
      </c>
      <c r="AA333"/>
      <c r="AB333"/>
      <c r="AC333" s="24">
        <v>45413</v>
      </c>
      <c r="AD333" s="24">
        <v>45594</v>
      </c>
      <c r="AE333" t="s">
        <v>1367</v>
      </c>
      <c r="AF333" t="s">
        <v>1368</v>
      </c>
      <c r="AG333" t="s">
        <v>279</v>
      </c>
      <c r="AH333" s="28">
        <v>5.5199999999999999E-2</v>
      </c>
      <c r="AI333" t="s">
        <v>65</v>
      </c>
      <c r="AJ333" s="24">
        <v>45505</v>
      </c>
      <c r="AK333" t="s">
        <v>116</v>
      </c>
      <c r="AL333" s="24">
        <v>45594</v>
      </c>
      <c r="AM333" t="s">
        <v>66</v>
      </c>
      <c r="AN333" t="s">
        <v>116</v>
      </c>
      <c r="AO333" t="s">
        <v>189</v>
      </c>
      <c r="AP333" t="s">
        <v>68</v>
      </c>
      <c r="AQ333" t="s">
        <v>69</v>
      </c>
      <c r="AR333" t="s">
        <v>60</v>
      </c>
      <c r="AS333" t="s">
        <v>60</v>
      </c>
      <c r="AT333" t="s">
        <v>60</v>
      </c>
      <c r="AU333" t="s">
        <v>116</v>
      </c>
    </row>
    <row r="334" spans="1:47">
      <c r="A334" t="s">
        <v>1369</v>
      </c>
      <c r="B334" s="24">
        <v>45588</v>
      </c>
      <c r="C334" t="s">
        <v>58</v>
      </c>
      <c r="D334" t="s">
        <v>1370</v>
      </c>
      <c r="E334" s="25">
        <v>38718400</v>
      </c>
      <c r="F334" s="26">
        <v>164</v>
      </c>
      <c r="G334" t="s">
        <v>60</v>
      </c>
      <c r="H334" t="s">
        <v>183</v>
      </c>
      <c r="I334" s="25">
        <v>38708400</v>
      </c>
      <c r="J334" t="s">
        <v>60</v>
      </c>
      <c r="K334" s="27"/>
      <c r="L334" t="s">
        <v>60</v>
      </c>
      <c r="M334" t="s">
        <v>60</v>
      </c>
      <c r="N334" t="s">
        <v>60</v>
      </c>
      <c r="O334" s="24">
        <v>45588</v>
      </c>
      <c r="P334" t="s">
        <v>86</v>
      </c>
      <c r="Q334"/>
      <c r="R334" t="s">
        <v>60</v>
      </c>
      <c r="S334" s="25">
        <v>38718400</v>
      </c>
      <c r="T334" s="26">
        <v>233</v>
      </c>
      <c r="U334" t="s">
        <v>183</v>
      </c>
      <c r="V334" t="s">
        <v>60</v>
      </c>
      <c r="W334" s="25">
        <v>38718400</v>
      </c>
      <c r="X334" s="26">
        <v>164</v>
      </c>
      <c r="Y334" s="25">
        <v>38718400</v>
      </c>
      <c r="Z334" s="24">
        <v>45588</v>
      </c>
      <c r="AA334"/>
      <c r="AB334"/>
      <c r="AC334" s="24">
        <v>45427</v>
      </c>
      <c r="AD334" s="24">
        <v>45588</v>
      </c>
      <c r="AE334" t="s">
        <v>1371</v>
      </c>
      <c r="AF334" t="s">
        <v>1372</v>
      </c>
      <c r="AG334" t="s">
        <v>126</v>
      </c>
      <c r="AH334" s="28">
        <v>5.7500000000000002E-2</v>
      </c>
      <c r="AI334" t="s">
        <v>65</v>
      </c>
      <c r="AJ334" s="24">
        <v>45518</v>
      </c>
      <c r="AK334" t="s">
        <v>183</v>
      </c>
      <c r="AL334" s="24">
        <v>45588</v>
      </c>
      <c r="AM334" t="s">
        <v>66</v>
      </c>
      <c r="AN334" t="s">
        <v>183</v>
      </c>
      <c r="AO334" t="s">
        <v>67</v>
      </c>
      <c r="AP334" t="s">
        <v>68</v>
      </c>
      <c r="AQ334" t="s">
        <v>69</v>
      </c>
      <c r="AR334" t="s">
        <v>60</v>
      </c>
      <c r="AS334" t="s">
        <v>60</v>
      </c>
      <c r="AT334" t="s">
        <v>60</v>
      </c>
      <c r="AU334" t="s">
        <v>183</v>
      </c>
    </row>
    <row r="335" spans="1:47">
      <c r="A335" t="s">
        <v>1373</v>
      </c>
      <c r="B335" s="24">
        <v>45587</v>
      </c>
      <c r="C335" t="s">
        <v>1096</v>
      </c>
      <c r="D335" t="s">
        <v>1374</v>
      </c>
      <c r="E335" s="25">
        <v>4755200</v>
      </c>
      <c r="F335" s="26">
        <v>266</v>
      </c>
      <c r="G335" t="s">
        <v>60</v>
      </c>
      <c r="H335" t="s">
        <v>203</v>
      </c>
      <c r="I335" s="25">
        <v>4755200</v>
      </c>
      <c r="J335" t="s">
        <v>60</v>
      </c>
      <c r="K335" s="27">
        <v>20</v>
      </c>
      <c r="L335" t="s">
        <v>379</v>
      </c>
      <c r="M335" t="s">
        <v>1099</v>
      </c>
      <c r="N335" t="s">
        <v>60</v>
      </c>
      <c r="O335" s="24">
        <v>45587</v>
      </c>
      <c r="P335" t="s">
        <v>1100</v>
      </c>
      <c r="Q335"/>
      <c r="R335" t="s">
        <v>60</v>
      </c>
      <c r="S335" s="25">
        <v>4755200</v>
      </c>
      <c r="T335" s="26">
        <v>133</v>
      </c>
      <c r="U335" t="s">
        <v>203</v>
      </c>
      <c r="V335" t="s">
        <v>60</v>
      </c>
      <c r="W335" s="25"/>
      <c r="X335" s="26">
        <v>266</v>
      </c>
      <c r="Y335" s="25"/>
      <c r="Z335"/>
      <c r="AA335"/>
      <c r="AB335"/>
      <c r="AC335" s="24">
        <v>45222</v>
      </c>
      <c r="AD335"/>
      <c r="AE335" t="s">
        <v>1375</v>
      </c>
      <c r="AF335" t="s">
        <v>1376</v>
      </c>
      <c r="AG335" t="s">
        <v>106</v>
      </c>
      <c r="AH335" s="28">
        <v>5.7800000000000004E-2</v>
      </c>
      <c r="AI335" t="s">
        <v>120</v>
      </c>
      <c r="AJ335" s="24">
        <v>45484</v>
      </c>
      <c r="AK335" t="s">
        <v>203</v>
      </c>
      <c r="AL335" s="24">
        <v>45587</v>
      </c>
      <c r="AM335" t="s">
        <v>188</v>
      </c>
      <c r="AN335" t="s">
        <v>203</v>
      </c>
      <c r="AO335" t="s">
        <v>67</v>
      </c>
      <c r="AP335" t="s">
        <v>121</v>
      </c>
      <c r="AQ335" t="s">
        <v>190</v>
      </c>
      <c r="AR335" t="s">
        <v>60</v>
      </c>
      <c r="AS335" t="s">
        <v>60</v>
      </c>
      <c r="AT335" t="s">
        <v>60</v>
      </c>
      <c r="AU335" t="s">
        <v>60</v>
      </c>
    </row>
    <row r="336" spans="1:47">
      <c r="A336" t="s">
        <v>1377</v>
      </c>
      <c r="B336" s="24">
        <v>45582</v>
      </c>
      <c r="C336" t="s">
        <v>208</v>
      </c>
      <c r="D336" t="s">
        <v>1378</v>
      </c>
      <c r="E336" s="25">
        <v>35903000</v>
      </c>
      <c r="F336" s="26">
        <v>332</v>
      </c>
      <c r="G336" t="s">
        <v>60</v>
      </c>
      <c r="H336" t="s">
        <v>301</v>
      </c>
      <c r="I336" s="25">
        <v>35903000</v>
      </c>
      <c r="J336" t="s">
        <v>60</v>
      </c>
      <c r="K336" s="27"/>
      <c r="L336" t="s">
        <v>60</v>
      </c>
      <c r="M336" t="s">
        <v>60</v>
      </c>
      <c r="N336" t="s">
        <v>60</v>
      </c>
      <c r="O336" s="24">
        <v>45582</v>
      </c>
      <c r="P336" t="s">
        <v>210</v>
      </c>
      <c r="Q336"/>
      <c r="R336" t="s">
        <v>60</v>
      </c>
      <c r="S336" s="25">
        <v>35903000</v>
      </c>
      <c r="T336" s="26">
        <v>166</v>
      </c>
      <c r="U336" t="s">
        <v>301</v>
      </c>
      <c r="V336" t="s">
        <v>60</v>
      </c>
      <c r="W336" s="25">
        <v>35903000</v>
      </c>
      <c r="X336" s="26">
        <v>332</v>
      </c>
      <c r="Y336" s="25">
        <v>35903000</v>
      </c>
      <c r="Z336" s="24">
        <v>45582</v>
      </c>
      <c r="AA336"/>
      <c r="AB336"/>
      <c r="AC336" s="24">
        <v>45022</v>
      </c>
      <c r="AD336" s="24">
        <v>45582</v>
      </c>
      <c r="AE336" t="s">
        <v>1379</v>
      </c>
      <c r="AF336" t="s">
        <v>1464</v>
      </c>
      <c r="AG336" t="s">
        <v>233</v>
      </c>
      <c r="AH336" s="28">
        <v>5.6900000000000006E-2</v>
      </c>
      <c r="AI336" t="s">
        <v>214</v>
      </c>
      <c r="AJ336" s="24">
        <v>45510</v>
      </c>
      <c r="AK336" t="s">
        <v>301</v>
      </c>
      <c r="AL336" s="24">
        <v>45582</v>
      </c>
      <c r="AM336" t="s">
        <v>66</v>
      </c>
      <c r="AN336" t="s">
        <v>301</v>
      </c>
      <c r="AO336" t="s">
        <v>67</v>
      </c>
      <c r="AP336" t="s">
        <v>215</v>
      </c>
      <c r="AQ336" t="s">
        <v>69</v>
      </c>
      <c r="AR336" t="s">
        <v>60</v>
      </c>
      <c r="AS336" t="s">
        <v>60</v>
      </c>
      <c r="AT336" t="s">
        <v>60</v>
      </c>
      <c r="AU336" t="s">
        <v>301</v>
      </c>
    </row>
    <row r="337" spans="1:47">
      <c r="A337" t="s">
        <v>1380</v>
      </c>
      <c r="B337" s="24">
        <v>45582</v>
      </c>
      <c r="C337" t="s">
        <v>58</v>
      </c>
      <c r="D337" t="s">
        <v>1381</v>
      </c>
      <c r="E337" s="25">
        <v>12872000</v>
      </c>
      <c r="F337" s="26"/>
      <c r="G337" t="s">
        <v>60</v>
      </c>
      <c r="H337" t="s">
        <v>177</v>
      </c>
      <c r="I337" s="25">
        <v>12872000</v>
      </c>
      <c r="J337" t="s">
        <v>60</v>
      </c>
      <c r="K337" s="27"/>
      <c r="L337" t="s">
        <v>60</v>
      </c>
      <c r="M337" t="s">
        <v>60</v>
      </c>
      <c r="N337" t="s">
        <v>60</v>
      </c>
      <c r="O337" s="24">
        <v>45582</v>
      </c>
      <c r="P337" t="s">
        <v>86</v>
      </c>
      <c r="Q337"/>
      <c r="R337" t="s">
        <v>60</v>
      </c>
      <c r="S337" s="25">
        <v>12872000</v>
      </c>
      <c r="T337" s="26">
        <v>84</v>
      </c>
      <c r="U337" t="s">
        <v>177</v>
      </c>
      <c r="V337" t="s">
        <v>60</v>
      </c>
      <c r="W337" s="25">
        <v>12872000</v>
      </c>
      <c r="X337" s="26"/>
      <c r="Y337" s="25">
        <v>12872000</v>
      </c>
      <c r="Z337" s="24">
        <v>45582</v>
      </c>
      <c r="AA337"/>
      <c r="AB337"/>
      <c r="AC337" s="24">
        <v>45308</v>
      </c>
      <c r="AD337" s="24">
        <v>45582</v>
      </c>
      <c r="AE337" t="s">
        <v>1382</v>
      </c>
      <c r="AF337" t="s">
        <v>1383</v>
      </c>
      <c r="AG337" t="s">
        <v>891</v>
      </c>
      <c r="AH337" s="28">
        <v>5.1799999999999999E-2</v>
      </c>
      <c r="AI337" t="s">
        <v>65</v>
      </c>
      <c r="AJ337" s="24">
        <v>45457</v>
      </c>
      <c r="AK337" t="s">
        <v>177</v>
      </c>
      <c r="AL337" s="24">
        <v>45582</v>
      </c>
      <c r="AM337" t="s">
        <v>66</v>
      </c>
      <c r="AN337" t="s">
        <v>177</v>
      </c>
      <c r="AO337" t="s">
        <v>67</v>
      </c>
      <c r="AP337" t="s">
        <v>68</v>
      </c>
      <c r="AQ337" t="s">
        <v>69</v>
      </c>
      <c r="AR337" t="s">
        <v>60</v>
      </c>
      <c r="AS337" t="s">
        <v>60</v>
      </c>
      <c r="AT337" t="s">
        <v>60</v>
      </c>
      <c r="AU337" t="s">
        <v>177</v>
      </c>
    </row>
    <row r="338" spans="1:47">
      <c r="A338" t="s">
        <v>1384</v>
      </c>
      <c r="B338" s="24">
        <v>45581</v>
      </c>
      <c r="C338" t="s">
        <v>58</v>
      </c>
      <c r="D338" t="s">
        <v>1385</v>
      </c>
      <c r="E338" s="25">
        <v>16808000</v>
      </c>
      <c r="F338" s="26"/>
      <c r="G338" t="s">
        <v>60</v>
      </c>
      <c r="H338" t="s">
        <v>271</v>
      </c>
      <c r="I338" s="25">
        <v>16808000</v>
      </c>
      <c r="J338" t="s">
        <v>60</v>
      </c>
      <c r="K338" s="27"/>
      <c r="L338" t="s">
        <v>60</v>
      </c>
      <c r="M338" t="s">
        <v>60</v>
      </c>
      <c r="N338" t="s">
        <v>60</v>
      </c>
      <c r="O338" s="24">
        <v>45581</v>
      </c>
      <c r="P338" t="s">
        <v>86</v>
      </c>
      <c r="Q338"/>
      <c r="R338" t="s">
        <v>60</v>
      </c>
      <c r="S338" s="25">
        <v>16808000</v>
      </c>
      <c r="T338" s="26">
        <v>101</v>
      </c>
      <c r="U338" t="s">
        <v>271</v>
      </c>
      <c r="V338" t="s">
        <v>60</v>
      </c>
      <c r="W338" s="25">
        <v>16808000</v>
      </c>
      <c r="X338" s="26"/>
      <c r="Y338" s="25">
        <v>16808000</v>
      </c>
      <c r="Z338" s="24">
        <v>45581</v>
      </c>
      <c r="AA338"/>
      <c r="AB338"/>
      <c r="AC338" s="24">
        <v>45029</v>
      </c>
      <c r="AD338" s="24">
        <v>45581</v>
      </c>
      <c r="AE338" t="s">
        <v>1386</v>
      </c>
      <c r="AF338" t="s">
        <v>1387</v>
      </c>
      <c r="AG338" t="s">
        <v>157</v>
      </c>
      <c r="AH338" s="28">
        <v>6.5000000000000002E-2</v>
      </c>
      <c r="AI338" t="s">
        <v>65</v>
      </c>
      <c r="AJ338" s="24">
        <v>45405</v>
      </c>
      <c r="AK338" t="s">
        <v>271</v>
      </c>
      <c r="AL338" s="24">
        <v>45581</v>
      </c>
      <c r="AM338" t="s">
        <v>66</v>
      </c>
      <c r="AN338" t="s">
        <v>271</v>
      </c>
      <c r="AO338" t="s">
        <v>67</v>
      </c>
      <c r="AP338" t="s">
        <v>68</v>
      </c>
      <c r="AQ338" t="s">
        <v>69</v>
      </c>
      <c r="AR338" t="s">
        <v>60</v>
      </c>
      <c r="AS338" t="s">
        <v>60</v>
      </c>
      <c r="AT338" t="s">
        <v>60</v>
      </c>
      <c r="AU338" t="s">
        <v>271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56e3a6-f8f6-4c27-9797-e6558b3d137c">
      <Terms xmlns="http://schemas.microsoft.com/office/infopath/2007/PartnerControls"/>
    </lcf76f155ced4ddcb4097134ff3c332f>
    <TaxCatchAll xmlns="d4a638c4-874f-49c0-bb2b-5cb8563c2b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64C221A503B24CB86EB653B05B72F1" ma:contentTypeVersion="13" ma:contentTypeDescription="Create a new document." ma:contentTypeScope="" ma:versionID="0e282c0a8617b3abf4f98e3754881f4c">
  <xsd:schema xmlns:xsd="http://www.w3.org/2001/XMLSchema" xmlns:xs="http://www.w3.org/2001/XMLSchema" xmlns:p="http://schemas.microsoft.com/office/2006/metadata/properties" xmlns:ns2="d4a638c4-874f-49c0-bb2b-5cb8563c2b18" xmlns:ns3="2956e3a6-f8f6-4c27-9797-e6558b3d137c" targetNamespace="http://schemas.microsoft.com/office/2006/metadata/properties" ma:root="true" ma:fieldsID="db059dcfdec0055477a67af28deeaa5c" ns2:_="" ns3:_="">
    <xsd:import namespace="d4a638c4-874f-49c0-bb2b-5cb8563c2b18"/>
    <xsd:import namespace="2956e3a6-f8f6-4c27-9797-e6558b3d13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638c4-874f-49c0-bb2b-5cb8563c2b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ff1cf9be-d5d1-4689-997a-d5d03980aefa}" ma:internalName="TaxCatchAll" ma:showField="CatchAllData" ma:web="d4a638c4-874f-49c0-bb2b-5cb8563c2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6e3a6-f8f6-4c27-9797-e6558b3d1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A8982F-FD77-4B44-AC5A-C9AEB6760431}">
  <ds:schemaRefs>
    <ds:schemaRef ds:uri="http://schemas.microsoft.com/office/2006/metadata/properties"/>
    <ds:schemaRef ds:uri="http://schemas.microsoft.com/office/infopath/2007/PartnerControls"/>
    <ds:schemaRef ds:uri="2956e3a6-f8f6-4c27-9797-e6558b3d137c"/>
    <ds:schemaRef ds:uri="d4a638c4-874f-49c0-bb2b-5cb8563c2b18"/>
  </ds:schemaRefs>
</ds:datastoreItem>
</file>

<file path=customXml/itemProps2.xml><?xml version="1.0" encoding="utf-8"?>
<ds:datastoreItem xmlns:ds="http://schemas.openxmlformats.org/officeDocument/2006/customXml" ds:itemID="{BA53E47B-3BF7-4F7D-8784-B870951E1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82CE27-838C-475E-8DAF-1444CFA0110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CD2B71F-67DE-4A70-B0C6-B725D6584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638c4-874f-49c0-bb2b-5cb8563c2b18"/>
    <ds:schemaRef ds:uri="2956e3a6-f8f6-4c27-9797-e6558b3d1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 2025 Lean Closings</vt:lpstr>
      <vt:lpstr>Closings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Lewis, Patricia V</dc:creator>
  <cp:lastModifiedBy>Fukuda Lewis, Patricia V</cp:lastModifiedBy>
  <dcterms:created xsi:type="dcterms:W3CDTF">2020-10-06T15:01:00Z</dcterms:created>
  <dcterms:modified xsi:type="dcterms:W3CDTF">2025-11-24T16:48:06Z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0x010100F164C221A503B24CB86EB653B05B72F1</vt:lpwstr>
  </property>
  <property fmtid="{D5CDD505-2E9C-101B-9397-08002B2CF9AE}" pid="3" name="MediaServiceImageTags">
    <vt:lpwstr/>
  </property>
</Properties>
</file>